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sracing.sharepoint.com/sites/TasRacingIntranet/Groups/Racing 2016/Greyhound/Racing Statistics/Race Dates/2022-23/"/>
    </mc:Choice>
  </mc:AlternateContent>
  <xr:revisionPtr revIDLastSave="105" documentId="8_{6DFF436B-6680-4886-A4F0-ECB5E351F503}" xr6:coauthVersionLast="47" xr6:coauthVersionMax="47" xr10:uidLastSave="{B413B5CD-7E9F-4784-B405-BAD9CC723FA3}"/>
  <bookViews>
    <workbookView xWindow="28680" yWindow="-120" windowWidth="29040" windowHeight="15840" xr2:uid="{00000000-000D-0000-FFFF-FFFF00000000}"/>
  </bookViews>
  <sheets>
    <sheet name="MONTHLY SCHEDULE APPLICATIONS" sheetId="10" r:id="rId1"/>
  </sheets>
  <definedNames>
    <definedName name="_xlnm._FilterDatabase" localSheetId="0" hidden="1">'MONTHLY SCHEDULE APPLICATIONS'!$A$35:$L$620</definedName>
    <definedName name="April" localSheetId="0">'MONTHLY SCHEDULE APPLICATIONS'!$C$426</definedName>
    <definedName name="April">#REF!</definedName>
    <definedName name="August" localSheetId="0">'MONTHLY SCHEDULE APPLICATIONS'!$C$34</definedName>
    <definedName name="August">#REF!</definedName>
    <definedName name="December" localSheetId="0">'MONTHLY SCHEDULE APPLICATIONS'!$C$230</definedName>
    <definedName name="December">#REF!</definedName>
    <definedName name="February" localSheetId="0">'MONTHLY SCHEDULE APPLICATIONS'!$C$329</definedName>
    <definedName name="February">#REF!</definedName>
    <definedName name="January" localSheetId="0">'MONTHLY SCHEDULE APPLICATIONS'!$C$279</definedName>
    <definedName name="January">#REF!</definedName>
    <definedName name="July" localSheetId="0">'MONTHLY SCHEDULE APPLICATIONS'!$C$573</definedName>
    <definedName name="July">#REF!</definedName>
    <definedName name="June" localSheetId="0">'MONTHLY SCHEDULE APPLICATIONS'!$C$524</definedName>
    <definedName name="June">#REF!</definedName>
    <definedName name="March" localSheetId="0">'MONTHLY SCHEDULE APPLICATIONS'!$C$377</definedName>
    <definedName name="March">#REF!</definedName>
    <definedName name="May" localSheetId="0">'MONTHLY SCHEDULE APPLICATIONS'!$C$475</definedName>
    <definedName name="May">#REF!</definedName>
    <definedName name="November" localSheetId="0">'MONTHLY SCHEDULE APPLICATIONS'!$C$181</definedName>
    <definedName name="November">#REF!</definedName>
    <definedName name="October" localSheetId="0">'MONTHLY SCHEDULE APPLICATIONS'!$C$132</definedName>
    <definedName name="October">#REF!</definedName>
    <definedName name="_xlnm.Print_Area" localSheetId="0">'MONTHLY SCHEDULE APPLICATIONS'!$A$1:$P$668</definedName>
    <definedName name="September" localSheetId="0">'MONTHLY SCHEDULE APPLICATIONS'!$C$83</definedName>
    <definedName name="Septemb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29" i="10" l="1"/>
  <c r="K628" i="10"/>
  <c r="L74" i="10"/>
  <c r="L73" i="10"/>
  <c r="L123" i="10"/>
  <c r="L122" i="10"/>
  <c r="L172" i="10"/>
  <c r="L171" i="10"/>
  <c r="L221" i="10"/>
  <c r="L220" i="10"/>
  <c r="L270" i="10"/>
  <c r="L269" i="10"/>
  <c r="L320" i="10"/>
  <c r="L319" i="10"/>
  <c r="L368" i="10"/>
  <c r="L367" i="10"/>
  <c r="L417" i="10"/>
  <c r="L416" i="10"/>
  <c r="L466" i="10"/>
  <c r="L465" i="10"/>
  <c r="L515" i="10"/>
  <c r="L514" i="10"/>
  <c r="L564" i="10"/>
  <c r="L563" i="10"/>
  <c r="L613" i="10"/>
  <c r="L612" i="10"/>
  <c r="L560" i="10"/>
  <c r="L511" i="10"/>
  <c r="L462" i="10"/>
  <c r="L413" i="10"/>
  <c r="L364" i="10"/>
  <c r="L316" i="10"/>
  <c r="L266" i="10"/>
  <c r="L217" i="10"/>
  <c r="I617" i="10" l="1"/>
  <c r="I568" i="10"/>
  <c r="I519" i="10"/>
  <c r="I470" i="10"/>
  <c r="I421" i="10"/>
  <c r="I372" i="10"/>
  <c r="I324" i="10"/>
  <c r="I274" i="10"/>
  <c r="I225" i="10"/>
  <c r="I176" i="10"/>
  <c r="I127" i="10"/>
  <c r="I78" i="10"/>
  <c r="L318" i="10"/>
  <c r="L317" i="10"/>
  <c r="I323" i="10"/>
  <c r="I322" i="10"/>
  <c r="I321" i="10"/>
  <c r="I320" i="10"/>
  <c r="I319" i="10"/>
  <c r="I318" i="10"/>
  <c r="I317" i="10"/>
  <c r="I316" i="10"/>
  <c r="F318" i="10"/>
  <c r="F317" i="10"/>
  <c r="F316" i="10"/>
  <c r="F319" i="10"/>
  <c r="E658" i="10" l="1"/>
  <c r="F72" i="10"/>
  <c r="F71" i="10"/>
  <c r="F70" i="10"/>
  <c r="F121" i="10"/>
  <c r="F120" i="10"/>
  <c r="F119" i="10"/>
  <c r="F170" i="10"/>
  <c r="F169" i="10"/>
  <c r="F168" i="10"/>
  <c r="F220" i="10"/>
  <c r="F218" i="10"/>
  <c r="F217" i="10"/>
  <c r="F269" i="10"/>
  <c r="F268" i="10"/>
  <c r="F267" i="10"/>
  <c r="F266" i="10"/>
  <c r="F366" i="10"/>
  <c r="F365" i="10"/>
  <c r="F364" i="10"/>
  <c r="F415" i="10"/>
  <c r="F414" i="10"/>
  <c r="F413" i="10"/>
  <c r="F464" i="10"/>
  <c r="F463" i="10"/>
  <c r="F462" i="10"/>
  <c r="F513" i="10"/>
  <c r="F512" i="10"/>
  <c r="F511" i="10"/>
  <c r="F562" i="10"/>
  <c r="F561" i="10"/>
  <c r="F560" i="10"/>
  <c r="F611" i="10"/>
  <c r="F610" i="10"/>
  <c r="F609" i="10"/>
  <c r="F81" i="10" l="1"/>
  <c r="F130" i="10"/>
  <c r="F179" i="10"/>
  <c r="F277" i="10"/>
  <c r="F327" i="10"/>
  <c r="F375" i="10"/>
  <c r="F424" i="10"/>
  <c r="F473" i="10"/>
  <c r="F522" i="10"/>
  <c r="F571" i="10"/>
  <c r="F620" i="10"/>
  <c r="H632" i="10" l="1"/>
  <c r="L609" i="10" l="1"/>
  <c r="K658" i="10" l="1"/>
  <c r="H658" i="10"/>
  <c r="K657" i="10"/>
  <c r="H657" i="10"/>
  <c r="E657" i="10"/>
  <c r="K656" i="10"/>
  <c r="H656" i="10"/>
  <c r="E656" i="10"/>
  <c r="K655" i="10"/>
  <c r="H655" i="10"/>
  <c r="E655" i="10"/>
  <c r="K654" i="10"/>
  <c r="H654" i="10"/>
  <c r="E654" i="10"/>
  <c r="K653" i="10"/>
  <c r="H653" i="10"/>
  <c r="E653" i="10"/>
  <c r="K652" i="10"/>
  <c r="H652" i="10"/>
  <c r="E652" i="10"/>
  <c r="K648" i="10"/>
  <c r="H648" i="10"/>
  <c r="E648" i="10"/>
  <c r="K647" i="10"/>
  <c r="H647" i="10"/>
  <c r="E647" i="10"/>
  <c r="K646" i="10"/>
  <c r="H646" i="10"/>
  <c r="E646" i="10"/>
  <c r="H631" i="10"/>
  <c r="H630" i="10"/>
  <c r="H629" i="10"/>
  <c r="H628" i="10"/>
  <c r="E628" i="10"/>
  <c r="K627" i="10"/>
  <c r="H627" i="10"/>
  <c r="E627" i="10"/>
  <c r="K626" i="10"/>
  <c r="H626" i="10"/>
  <c r="E626" i="10"/>
  <c r="K625" i="10"/>
  <c r="H625" i="10"/>
  <c r="E625" i="10"/>
  <c r="I616" i="10"/>
  <c r="I615" i="10"/>
  <c r="I614" i="10"/>
  <c r="I613" i="10"/>
  <c r="I612" i="10"/>
  <c r="L611" i="10"/>
  <c r="I611" i="10"/>
  <c r="L610" i="10"/>
  <c r="I610" i="10"/>
  <c r="I609" i="10"/>
  <c r="I567" i="10"/>
  <c r="I566" i="10"/>
  <c r="I565" i="10"/>
  <c r="I564" i="10"/>
  <c r="I563" i="10"/>
  <c r="L562" i="10"/>
  <c r="I562" i="10"/>
  <c r="L561" i="10"/>
  <c r="I561" i="10"/>
  <c r="I560" i="10"/>
  <c r="I518" i="10"/>
  <c r="I517" i="10"/>
  <c r="I516" i="10"/>
  <c r="I515" i="10"/>
  <c r="I514" i="10"/>
  <c r="L513" i="10"/>
  <c r="I513" i="10"/>
  <c r="L512" i="10"/>
  <c r="I512" i="10"/>
  <c r="I511" i="10"/>
  <c r="I469" i="10"/>
  <c r="I468" i="10"/>
  <c r="I467" i="10"/>
  <c r="I466" i="10"/>
  <c r="I465" i="10"/>
  <c r="L464" i="10"/>
  <c r="I464" i="10"/>
  <c r="L463" i="10"/>
  <c r="I463" i="10"/>
  <c r="I462" i="10"/>
  <c r="I420" i="10"/>
  <c r="I419" i="10"/>
  <c r="I418" i="10"/>
  <c r="I417" i="10"/>
  <c r="I416" i="10"/>
  <c r="L415" i="10"/>
  <c r="I415" i="10"/>
  <c r="L414" i="10"/>
  <c r="I414" i="10"/>
  <c r="I413" i="10"/>
  <c r="I371" i="10"/>
  <c r="I370" i="10"/>
  <c r="I369" i="10"/>
  <c r="I368" i="10"/>
  <c r="I367" i="10"/>
  <c r="L366" i="10"/>
  <c r="I366" i="10"/>
  <c r="L365" i="10"/>
  <c r="I365" i="10"/>
  <c r="I364" i="10"/>
  <c r="I273" i="10"/>
  <c r="I272" i="10"/>
  <c r="I271" i="10"/>
  <c r="I270" i="10"/>
  <c r="I269" i="10"/>
  <c r="L268" i="10"/>
  <c r="I268" i="10"/>
  <c r="L267" i="10"/>
  <c r="I267" i="10"/>
  <c r="I266" i="10"/>
  <c r="I224" i="10"/>
  <c r="I223" i="10"/>
  <c r="I222" i="10"/>
  <c r="I221" i="10"/>
  <c r="I220" i="10"/>
  <c r="L219" i="10"/>
  <c r="I219" i="10"/>
  <c r="F219" i="10"/>
  <c r="F228" i="10" s="1"/>
  <c r="L218" i="10"/>
  <c r="I218" i="10"/>
  <c r="I217" i="10"/>
  <c r="I175" i="10"/>
  <c r="I174" i="10"/>
  <c r="I173" i="10"/>
  <c r="I172" i="10"/>
  <c r="I171" i="10"/>
  <c r="L170" i="10"/>
  <c r="I170" i="10"/>
  <c r="L169" i="10"/>
  <c r="I169" i="10"/>
  <c r="L168" i="10"/>
  <c r="I168" i="10"/>
  <c r="I126" i="10"/>
  <c r="I125" i="10"/>
  <c r="I124" i="10"/>
  <c r="I123" i="10"/>
  <c r="I122" i="10"/>
  <c r="L121" i="10"/>
  <c r="I121" i="10"/>
  <c r="L120" i="10"/>
  <c r="I120" i="10"/>
  <c r="L119" i="10"/>
  <c r="I119" i="10"/>
  <c r="I77" i="10"/>
  <c r="I76" i="10"/>
  <c r="I75" i="10"/>
  <c r="I74" i="10"/>
  <c r="I73" i="10"/>
  <c r="L72" i="10"/>
  <c r="I72" i="10"/>
  <c r="L71" i="10"/>
  <c r="I71" i="10"/>
  <c r="L70" i="10"/>
  <c r="I70" i="10"/>
  <c r="K634" i="10" l="1"/>
  <c r="K660" i="10"/>
  <c r="L620" i="10"/>
  <c r="L277" i="10"/>
  <c r="L522" i="10"/>
  <c r="L179" i="10"/>
  <c r="L424" i="10"/>
  <c r="I620" i="10"/>
  <c r="L130" i="10"/>
  <c r="H634" i="10"/>
  <c r="E660" i="10"/>
  <c r="I571" i="10"/>
  <c r="I522" i="10"/>
  <c r="I473" i="10"/>
  <c r="I375" i="10"/>
  <c r="E634" i="10"/>
  <c r="E649" i="10"/>
  <c r="I179" i="10"/>
  <c r="I130" i="10"/>
  <c r="I81" i="10"/>
  <c r="L81" i="10"/>
  <c r="L327" i="10"/>
  <c r="L228" i="10"/>
  <c r="L571" i="10"/>
  <c r="L473" i="10"/>
  <c r="L375" i="10"/>
  <c r="K649" i="10"/>
  <c r="H649" i="10"/>
  <c r="I277" i="10"/>
  <c r="I228" i="10"/>
  <c r="I424" i="10"/>
  <c r="I327" i="10"/>
  <c r="H660" i="10"/>
  <c r="K642" i="10" l="1"/>
  <c r="K640" i="10"/>
  <c r="E623" i="10"/>
  <c r="H643" i="10"/>
  <c r="H641" i="10"/>
  <c r="H640" i="10"/>
  <c r="H642" i="10"/>
  <c r="K623" i="10"/>
  <c r="K641" i="10"/>
  <c r="K643" i="10"/>
  <c r="H623" i="10"/>
  <c r="E641" i="10"/>
  <c r="E643" i="10"/>
  <c r="E640" i="10"/>
  <c r="E642" i="10"/>
  <c r="E644" i="10" l="1"/>
  <c r="H644" i="10"/>
  <c r="K644" i="10"/>
</calcChain>
</file>

<file path=xl/sharedStrings.xml><?xml version="1.0" encoding="utf-8"?>
<sst xmlns="http://schemas.openxmlformats.org/spreadsheetml/2006/main" count="1893" uniqueCount="278">
  <si>
    <t>Monday</t>
  </si>
  <si>
    <t>Tuesday</t>
  </si>
  <si>
    <t>Wednesday</t>
  </si>
  <si>
    <t>Thursday</t>
  </si>
  <si>
    <t>Friday</t>
  </si>
  <si>
    <t>Saturday</t>
  </si>
  <si>
    <t>Sunday</t>
  </si>
  <si>
    <t>LGRC</t>
  </si>
  <si>
    <t>HGRC</t>
  </si>
  <si>
    <t>TRC</t>
  </si>
  <si>
    <t>DRC</t>
  </si>
  <si>
    <t>LPC</t>
  </si>
  <si>
    <t>DHRC</t>
  </si>
  <si>
    <t>BHRC</t>
  </si>
  <si>
    <t>NNPC</t>
  </si>
  <si>
    <t>CPPC</t>
  </si>
  <si>
    <t>NEPC</t>
  </si>
  <si>
    <t>KIRC</t>
  </si>
  <si>
    <t>Month</t>
  </si>
  <si>
    <t>Date</t>
  </si>
  <si>
    <t>Day</t>
  </si>
  <si>
    <t>Thoroughbred</t>
  </si>
  <si>
    <t>TTC</t>
  </si>
  <si>
    <t>StMPC</t>
  </si>
  <si>
    <t>Sky</t>
  </si>
  <si>
    <t>Period</t>
  </si>
  <si>
    <t>Night</t>
  </si>
  <si>
    <t>Club</t>
  </si>
  <si>
    <t>Twilight</t>
  </si>
  <si>
    <t>Totals</t>
  </si>
  <si>
    <t>Monthly</t>
  </si>
  <si>
    <t>Yearly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</si>
  <si>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</si>
  <si>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</si>
  <si>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</si>
  <si>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</si>
  <si>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</si>
  <si>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</si>
  <si>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</si>
  <si>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</si>
  <si>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</si>
  <si>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>page 11</t>
  </si>
  <si>
    <t>page 12</t>
  </si>
  <si>
    <t>TOTAL</t>
  </si>
  <si>
    <t>NON SKY</t>
  </si>
  <si>
    <t xml:space="preserve"> </t>
  </si>
  <si>
    <t>Harness</t>
  </si>
  <si>
    <t>Greyhound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</si>
  <si>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</si>
  <si>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</si>
  <si>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</si>
  <si>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</si>
  <si>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</si>
  <si>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</si>
  <si>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</si>
  <si>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</si>
  <si>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</si>
  <si>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</si>
  <si>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</si>
  <si>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</si>
  <si>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SKY 1</t>
  </si>
  <si>
    <t>SKY 2</t>
  </si>
  <si>
    <t>Matinee</t>
  </si>
  <si>
    <t>Meeting Time Classifications</t>
  </si>
  <si>
    <t>Meeting time classifications are defined by the starting time of the first race as follows:</t>
  </si>
  <si>
    <t>First race from 11:00am to 2:00pm</t>
  </si>
  <si>
    <t>First race prior to 11:00am</t>
  </si>
  <si>
    <t>Monday to Saturday</t>
  </si>
  <si>
    <t>First race from 5:00pm onwards.</t>
  </si>
  <si>
    <t>First race from 2:00pm to 5:00pm</t>
  </si>
  <si>
    <t>First race from 4.00pm onwards</t>
  </si>
  <si>
    <t xml:space="preserve"> - - - - -</t>
  </si>
  <si>
    <t>Public Holidays</t>
  </si>
  <si>
    <t>Carrick Speedway</t>
  </si>
  <si>
    <t>Harness Racing Victoria</t>
  </si>
  <si>
    <t/>
  </si>
  <si>
    <t>Christmas Day</t>
  </si>
  <si>
    <t>Christmas Day Holiday</t>
  </si>
  <si>
    <t>New Years Day Holiday</t>
  </si>
  <si>
    <t>New Years Day</t>
  </si>
  <si>
    <t>Australia Day</t>
  </si>
  <si>
    <t>Eight Hour Day</t>
  </si>
  <si>
    <t>Good Friday</t>
  </si>
  <si>
    <t>Easter Sunday</t>
  </si>
  <si>
    <t>Easter Monday</t>
  </si>
  <si>
    <t>Anzac Day</t>
  </si>
  <si>
    <t>Queens Birthday</t>
  </si>
  <si>
    <t>Devonport Cup</t>
  </si>
  <si>
    <t>Hobart Regatta</t>
  </si>
  <si>
    <t>Burnie Show</t>
  </si>
  <si>
    <t>Launceston Show</t>
  </si>
  <si>
    <t>Hobart Show</t>
  </si>
  <si>
    <t>Recreation Day (Nthn Tas)</t>
  </si>
  <si>
    <t>Melbourne Cup</t>
  </si>
  <si>
    <t>Devonport Show</t>
  </si>
  <si>
    <t>N</t>
  </si>
  <si>
    <t>Thousand Dinner</t>
  </si>
  <si>
    <t>T</t>
  </si>
  <si>
    <t>Launceston Thoroughbred Cup</t>
  </si>
  <si>
    <t>M</t>
  </si>
  <si>
    <t>D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</si>
  <si>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</si>
  <si>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</si>
  <si>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</si>
  <si>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</si>
  <si>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</si>
  <si>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</si>
  <si>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</si>
  <si>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2022</t>
  </si>
  <si>
    <t>SEPTEMBER 2022</t>
  </si>
  <si>
    <t>OCTOBER 2022</t>
  </si>
  <si>
    <t>NOVEMBER 2022</t>
  </si>
  <si>
    <t>DECEMBER 2022</t>
  </si>
  <si>
    <t>D'port</t>
  </si>
  <si>
    <t>Boxing Day</t>
  </si>
  <si>
    <t>Annual Awards Dinner</t>
  </si>
  <si>
    <t>Olive Tree</t>
  </si>
  <si>
    <t>Race Dates 2022 / 2023</t>
  </si>
  <si>
    <t>Launceston Cup Heats</t>
  </si>
  <si>
    <t>Dev @ Hob</t>
  </si>
  <si>
    <t>Dev @ Lcn</t>
  </si>
  <si>
    <t>Tasmanian Sprint Championship Heats</t>
  </si>
  <si>
    <t>515
720</t>
  </si>
  <si>
    <t>Tasmanian Sprint Championship Final
Tasmanian Distance Championship</t>
  </si>
  <si>
    <t>(B8)</t>
  </si>
  <si>
    <t>(B16 Tasbred Gr 5)</t>
  </si>
  <si>
    <t>Tasbred Bonus Series 55 Heats</t>
  </si>
  <si>
    <t>Tasbred Bonus Series 55 Final</t>
  </si>
  <si>
    <t>HGRC Members Young Star Classic Heats</t>
  </si>
  <si>
    <t>(B32 Whelped on/after 1/8/2020)</t>
  </si>
  <si>
    <t>HGRC Members Young Star Classic Final</t>
  </si>
  <si>
    <t>LGRC Tasmanian Breeders Classic Heats</t>
  </si>
  <si>
    <t>515
515</t>
  </si>
  <si>
    <t xml:space="preserve">
(B16 Bitches)</t>
  </si>
  <si>
    <t>Dianne &amp; Bottley Green Memorial Maiden</t>
  </si>
  <si>
    <t>Colonial Hotel Mid Distance Championship Heats</t>
  </si>
  <si>
    <t>(B16 Gr 4 &amp; 5)</t>
  </si>
  <si>
    <t>(B16 Tasbred Gr 6)</t>
  </si>
  <si>
    <t>Tasbred Bonus Series 56 Heats</t>
  </si>
  <si>
    <t>461
461</t>
  </si>
  <si>
    <t>MA Morgan St Leger Heats
Leeroy Rogue Laurels Heats</t>
  </si>
  <si>
    <t>(B24 Dogs Whelped on/after 1/4/2020)
(B24 Bitches Whelped on/after 1/4/2020)</t>
  </si>
  <si>
    <t>Colonial Hotel Mid Distance Championship Final</t>
  </si>
  <si>
    <t>Tasbred Bonus Series 56 Final</t>
  </si>
  <si>
    <t>MA Morgan St Leger Final
Leeroy Rogue Laurels Final</t>
  </si>
  <si>
    <t>George &amp; Eileen Johnson Puppy Championship Heats</t>
  </si>
  <si>
    <t>(B32 Whelped on/after 1/9/2020)</t>
  </si>
  <si>
    <t>George &amp; Eileen Johnson Puppy Championship Final</t>
  </si>
  <si>
    <t>Tasmanian Gold Cup Heats</t>
  </si>
  <si>
    <t>(B64)</t>
  </si>
  <si>
    <t>Simons Carpet One Gold Collar Heats</t>
  </si>
  <si>
    <t>(B32 Tasbred Whelped on/after 1/11/2020)</t>
  </si>
  <si>
    <t>Tasmanian Gold Cup Final</t>
  </si>
  <si>
    <t>515
600</t>
  </si>
  <si>
    <t>Simons Carpet One Gold Collar Final
Richard Stamford Perpetual Stakes</t>
  </si>
  <si>
    <t xml:space="preserve">
(FTA)</t>
  </si>
  <si>
    <t>Crown Lager Tasbred Maiden Series Heats</t>
  </si>
  <si>
    <t>(B40 All Aged Tasbred Maidens)</t>
  </si>
  <si>
    <t>Jack Connolly Memorial</t>
  </si>
  <si>
    <t>452
452</t>
  </si>
  <si>
    <t>Tasbred Bonus Series 57 Heats</t>
  </si>
  <si>
    <t xml:space="preserve">National Group 3 Event
</t>
  </si>
  <si>
    <t>Tasbred Bonus Series 57 Final</t>
  </si>
  <si>
    <t>Barry Heawood Hobart Thousand Prelude</t>
  </si>
  <si>
    <t>Ulverstone Pet Foods Tasmanian Breeders Classic Heats</t>
  </si>
  <si>
    <t>(Tasbred Whelped on/after 1/12/2020)</t>
  </si>
  <si>
    <t>Hobart Thousand Heats</t>
  </si>
  <si>
    <t>Ulverstone Pet Foods Tasmanian Breeders Classic Semi Finals</t>
  </si>
  <si>
    <t>461
461
461
461</t>
  </si>
  <si>
    <t>National Group 1 Event
(B8)
(B8 Gr 5)</t>
  </si>
  <si>
    <t>(B64 Gr 4 &amp; 5)</t>
  </si>
  <si>
    <t>Christmas Gift Heats</t>
  </si>
  <si>
    <t>Ulverstone Pet Foods Tasmanian Breeders Classic Final</t>
  </si>
  <si>
    <t>Christmas Gift Final</t>
  </si>
  <si>
    <t>Rising Stars Heats</t>
  </si>
  <si>
    <t>(B32 Whelped on/after 1/7/2020)</t>
  </si>
  <si>
    <t>Tasbred Bonus Series 58 Heats</t>
  </si>
  <si>
    <t>Rising Stars Final</t>
  </si>
  <si>
    <t>Tasbred Bonus Series 58 Final</t>
  </si>
  <si>
    <t>Maiden Thousand Heats</t>
  </si>
  <si>
    <t>(All Aged Maidens)</t>
  </si>
  <si>
    <t>Maiden Thousand Semi Finals</t>
  </si>
  <si>
    <t>Maiden Thousand Final</t>
  </si>
  <si>
    <t>515
515
600</t>
  </si>
  <si>
    <t>Ladbrokes Launceston Cup Final
A Total Car Rentals Launceston Cup Consolation
Viv Berresford Memorial</t>
  </si>
  <si>
    <t>National Group 2 Event
(FTA 8)</t>
  </si>
  <si>
    <t>Furniture City Gift Heats</t>
  </si>
  <si>
    <t>(B32 Tasbred Gr 6)</t>
  </si>
  <si>
    <t>599
340</t>
  </si>
  <si>
    <t>(FTA 32)
(B16 Tasbred Maidens)</t>
  </si>
  <si>
    <t>Leeroy Rogue Damsel's Dash</t>
  </si>
  <si>
    <t>(B8 Bitches)</t>
  </si>
  <si>
    <t>Furniture City Gift Final</t>
  </si>
  <si>
    <t>Dennis Collis Memorial Heats</t>
  </si>
  <si>
    <t>(B64 Gr 5)</t>
  </si>
  <si>
    <t>City of Devonport Cup</t>
  </si>
  <si>
    <t>461
599</t>
  </si>
  <si>
    <t>Dennis Collis Memorial Final
February Distance Stakes</t>
  </si>
  <si>
    <t>(FTA 8)</t>
  </si>
  <si>
    <t>Ladbrokes Racing Centre Stakes</t>
  </si>
  <si>
    <t>(B8 Gr 5 &amp; 6)</t>
  </si>
  <si>
    <t>Reg &amp; Aileen Ivory Memorial Heats</t>
  </si>
  <si>
    <t>(B32 Tasbred)</t>
  </si>
  <si>
    <t>(Tasbred Whelped on/after 1/3/2021)</t>
  </si>
  <si>
    <t>Pam Cassidy Memorial</t>
  </si>
  <si>
    <t>(FTA)</t>
  </si>
  <si>
    <t>Reg &amp; Aileen Ivory Memorial Final</t>
  </si>
  <si>
    <t>Cascade Draught Maiden Series Heats</t>
  </si>
  <si>
    <t>(B32 Maidens)</t>
  </si>
  <si>
    <t>Ladbrokes Classic Heats</t>
  </si>
  <si>
    <t>Cascade Draught Maiden Series Final</t>
  </si>
  <si>
    <t>LGRC Tasmanian Breeders Classic Final</t>
  </si>
  <si>
    <t>LGRC Tasmanian  Breeders Classic Semi Finals</t>
  </si>
  <si>
    <t>Ladbrokes Classic Final</t>
  </si>
  <si>
    <t>461
461
461</t>
  </si>
  <si>
    <t>(B16 Gr 6)
(B40 Gr 4 &amp; 5)
(B16 Gr 1 &amp; 2 &amp; 3)</t>
  </si>
  <si>
    <t>(B40 All Age Tasbred Maidens)</t>
  </si>
  <si>
    <t>461
461
461
599</t>
  </si>
  <si>
    <t xml:space="preserve">
(FTA)</t>
  </si>
  <si>
    <t>Tasbred Bonus Series 60 Heats</t>
  </si>
  <si>
    <t>(B64 Tasbred Whelped on/after 1/10/2020)</t>
  </si>
  <si>
    <t>Tasbred Bonus Series 60 Final</t>
  </si>
  <si>
    <t>John Pearce Memorial</t>
  </si>
  <si>
    <t>(B8 Gr 5)</t>
  </si>
  <si>
    <t>GOTBAT Div.1 Series Heats
GOTBAT Div.2 Series Heats
GOTBAT Div.3 Series Heats</t>
  </si>
  <si>
    <t>(B16 Gr 1 &amp; 2 &amp; 3)
(B40 Gr 4 &amp; 5)
(B24 Gr 6)</t>
  </si>
  <si>
    <t>GOTBAT Div.1 Series Final
GOTBAT Div.2 Series Final
GOTBAT Div.3 Series Final</t>
  </si>
  <si>
    <t>LGRC Life Members Stakes</t>
  </si>
  <si>
    <t>(B64 Gr 4 &amp; 5 Both Sprint and Mid Distance)</t>
  </si>
  <si>
    <t>Tasbred Bonus Series 61 Heats</t>
  </si>
  <si>
    <t>Great Northern Super Crisp Country Oaks Heats
Carlton Draught Tasmanian Country Derby Heats</t>
  </si>
  <si>
    <t>(B32 Bitches Whelped on/after 1/12/2020)
(B32 Dogs Whelped on/after 1/12/2020)</t>
  </si>
  <si>
    <t>Tasbred Bonus Series 61 Final</t>
  </si>
  <si>
    <t>Great Northern Super Crisp Oaks Final
Carlton Draught Tasmanian Country Derby Final</t>
  </si>
  <si>
    <t>(Tasbred Whelped on/after 1/6/2021)</t>
  </si>
  <si>
    <t xml:space="preserve">
(B16 GR 3 &amp; 4 &amp; 5)</t>
  </si>
  <si>
    <t>600
515
515</t>
  </si>
  <si>
    <t>(FTA)
(B32 Bitches Whelped on/after 1/1/2021)
(B32 Dogs Whelped on/after 1/1/2021)</t>
  </si>
  <si>
    <t>MA Morgan Stakes</t>
  </si>
  <si>
    <t>(B8 Gr 3)</t>
  </si>
  <si>
    <t>720
515
515</t>
  </si>
  <si>
    <t xml:space="preserve">(B8 Gr 5 &amp; 6)
</t>
  </si>
  <si>
    <t>515
515
515
515</t>
  </si>
  <si>
    <t>JG Nelson Cup - Division 1 Heats
JG Nelson Cup - Division 2 Heats
JG Nelson Cup - Division 3 Heats
JG Nelson Cup - Division 4 Heats</t>
  </si>
  <si>
    <t>(B16 Gr 1 &amp; 2 &amp; 3)
(B24 Gr 4)
(B32 Gr 5)
(B16 Gr 6)</t>
  </si>
  <si>
    <t>Chinatown Lad Distance</t>
  </si>
  <si>
    <t>JG Nelson Cup - Division 1 Final
JG Nelson Cup - Division 2 Final
JG Nelson Cup - Division 3 Final
JG Nelson Cup - Division 4 Final</t>
  </si>
  <si>
    <t>(B64 Tasbred Gr 3 &amp; 4 &amp; 5)
(FTA 16)</t>
  </si>
  <si>
    <t>Tasbred Bonus Series 62 Heats</t>
  </si>
  <si>
    <t>Tasbred Bonus Series 62 Final</t>
  </si>
  <si>
    <t>Carlton Draught Silver Trophy</t>
  </si>
  <si>
    <t>Ebony Minda Straight Track</t>
  </si>
  <si>
    <t>Gary Sutton Tasmanian Breeders Classic Heats</t>
  </si>
  <si>
    <t>Crown Lager Tasbred Maiden Final
Ladbrokes Chase Heats</t>
  </si>
  <si>
    <t>Ladbrokes Chase Final
Angus Evans Memorial Chase Consolation</t>
  </si>
  <si>
    <r>
      <t xml:space="preserve">GREYHOUNDS ONLY
TASMANIAN RACING CALENDAR
2022/23 - RECOMMENDATIONS
</t>
    </r>
    <r>
      <rPr>
        <sz val="11"/>
        <rFont val="Arial"/>
        <family val="2"/>
      </rPr>
      <t>This calendar is accurate as at the date of publication, but is subject to change</t>
    </r>
    <r>
      <rPr>
        <sz val="24"/>
        <rFont val="Arial"/>
        <family val="2"/>
      </rPr>
      <t xml:space="preserve">
</t>
    </r>
    <r>
      <rPr>
        <sz val="10"/>
        <rFont val="Arial"/>
        <family val="2"/>
      </rPr>
      <t>Date of Publication 21/3/2022</t>
    </r>
    <r>
      <rPr>
        <sz val="24"/>
        <rFont val="Arial"/>
        <family val="2"/>
      </rPr>
      <t xml:space="preserve">
</t>
    </r>
  </si>
  <si>
    <t>Hobart Thousand Final
R W (Bob) Brown Hobart Thousand Consolation
Billy Grice Memorial
Denise Fysh Memorial</t>
  </si>
  <si>
    <t>O'Driscoll Coaches Easter Purse Heats
Cascade Draught Easter Plate Heats
Brighton Hair &amp; Beauty Easter Cup Heats</t>
  </si>
  <si>
    <t>LGRC Members Tasbred Maiden Series Heats</t>
  </si>
  <si>
    <t>LGRC Members Tasbred Maiden Series Final</t>
  </si>
  <si>
    <t>O'Driscoll Coaches Easter Purse Final
Cascade Draught Easter Plate Final
Brighton Hair &amp; Beauty Easter Cup Final
April Distance</t>
  </si>
  <si>
    <t>Ladbrokes Illingworth Classic Heats</t>
  </si>
  <si>
    <t>Ladbrokes Illingworth Classic Final
Paul Bullock Cup</t>
  </si>
  <si>
    <t>Jared Davies Carpentry Medley Series Heats</t>
  </si>
  <si>
    <t>Jared Davies Carpentry Medley Series Final</t>
  </si>
  <si>
    <t>Hobart Tasmanian Breeders Classic Heats</t>
  </si>
  <si>
    <t>Hobart Tasmanian Breeders Classic Semi Finals
Greg Fahey Mid Distance Championship Heats</t>
  </si>
  <si>
    <t>Hobart Tasmanian Breeders Classic Final
Greg Fahey Mid Distance Championship Final</t>
  </si>
  <si>
    <t>Great Northern Super Crisp Winter Stakes
Sires On Ice Tasmanian Oaks Heats
Tania Rattray MLC Tasmanian Derby Heats</t>
  </si>
  <si>
    <t>RL Foley Perpetual Stakes
Sires On Ice Tasmanian Oaks Final
Tania Rattray MLC Tasmanian Derby Final</t>
  </si>
  <si>
    <t>Shane Yates Memorial Cup Final
LGRC Distance Championship Final</t>
  </si>
  <si>
    <t>Shane Yates Memorial Cup Heats
LGRC Distance Championship Heats</t>
  </si>
  <si>
    <t>Devonport Mid Distance Championship Heats
Tasbred Bonus Series 59 Heats</t>
  </si>
  <si>
    <t>Devonport Mid Distance Championship Final
Tasbred Bonus Series 59 Final</t>
  </si>
  <si>
    <t>(Tasbred whelped on/after 1/9/2020)</t>
  </si>
  <si>
    <t>Gary Sutton Tasmanian Breeders Classic Semi Finals
Steve King Ladies Bracelet Heats</t>
  </si>
  <si>
    <t>Gary Sutton Tasmanian Breeders Classic Final
Steve King Ladies Bracelet Final</t>
  </si>
  <si>
    <t>SafeChase Lure implimentation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</si>
</sst>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24"/>
      <name val="Arial"/>
      <family val="2"/>
    </font>
    <font>
      <sz val="11"/>
      <name val="Arial"/>
      <family val="2"/>
    </font>
    <font>
      <strike/>
      <sz val="10"/>
      <color rgb="FFFF0000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2" fillId="0" borderId="0"/>
  </cellStyleXfs>
  <cellXfs count="10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6" fillId="5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1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11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12" borderId="0" xfId="0" applyFill="1" applyAlignment="1">
      <alignment horizontal="center"/>
    </xf>
    <xf numFmtId="0" fontId="6" fillId="5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 wrapText="1"/>
    </xf>
    <xf numFmtId="0" fontId="5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12" borderId="0" xfId="0" applyFont="1" applyFill="1" applyAlignment="1">
      <alignment horizontal="center" wrapText="1"/>
    </xf>
    <xf numFmtId="0" fontId="6" fillId="5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6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0" fillId="12" borderId="0" xfId="0" applyFont="1" applyFill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5" fillId="0" borderId="0" xfId="0" applyFont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99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D0446-0989-47B9-9B34-4DE070E25CE6}">
  <sheetPr filterMode="1"/>
  <dimension ref="A1:AW671"/>
  <sheetViews>
    <sheetView tabSelected="1" topLeftCell="A481" zoomScale="80" zoomScaleNormal="80" zoomScaleSheetLayoutView="53" zoomScalePageLayoutView="70" workbookViewId="0">
      <selection activeCell="J37" sqref="J37:L606"/>
    </sheetView>
  </sheetViews>
  <sheetFormatPr defaultColWidth="9.140625" defaultRowHeight="12.75" x14ac:dyDescent="0.2"/>
  <cols>
    <col min="1" max="1" width="7.5703125" style="2" bestFit="1" customWidth="1"/>
    <col min="2" max="2" width="9.85546875" style="2" bestFit="1" customWidth="1"/>
    <col min="3" max="3" width="17.28515625" style="2" customWidth="1"/>
    <col min="4" max="4" width="13.140625" style="16" hidden="1" customWidth="1"/>
    <col min="5" max="5" width="8.7109375" style="2" hidden="1" customWidth="1"/>
    <col min="6" max="6" width="11.140625" style="19" hidden="1" customWidth="1"/>
    <col min="7" max="7" width="13.140625" style="2" hidden="1" customWidth="1"/>
    <col min="8" max="8" width="8.7109375" style="2" hidden="1" customWidth="1"/>
    <col min="9" max="9" width="11.140625" style="19" hidden="1" customWidth="1"/>
    <col min="10" max="10" width="13.140625" style="2" customWidth="1"/>
    <col min="11" max="11" width="10.7109375" style="2" customWidth="1"/>
    <col min="12" max="12" width="11.140625" style="19" customWidth="1"/>
    <col min="13" max="13" width="4.85546875" style="2" customWidth="1"/>
    <col min="14" max="14" width="56.5703125" style="67" customWidth="1"/>
    <col min="15" max="15" width="38.140625" style="42" customWidth="1"/>
    <col min="16" max="16" width="31.85546875" style="2" customWidth="1"/>
    <col min="17" max="17" width="34.140625" style="2" customWidth="1"/>
    <col min="18" max="18" width="24.42578125" style="2" customWidth="1"/>
    <col min="19" max="19" width="34.140625" style="2" customWidth="1"/>
    <col min="20" max="20" width="53" style="2" customWidth="1"/>
    <col min="21" max="16384" width="9.140625" style="2"/>
  </cols>
  <sheetData>
    <row r="1" spans="1:16" ht="30" customHeight="1" x14ac:dyDescent="0.2">
      <c r="A1" s="102" t="s">
        <v>255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30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30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30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6" ht="30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6" ht="30" customHeight="1" x14ac:dyDescent="0.2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6" ht="30" customHeight="1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</row>
    <row r="8" spans="1:16" ht="30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</row>
    <row r="9" spans="1:16" ht="30" customHeight="1" x14ac:dyDescent="0.2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</row>
    <row r="10" spans="1:16" ht="30" customHeight="1" x14ac:dyDescent="0.2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</row>
    <row r="11" spans="1:16" ht="30" customHeight="1" x14ac:dyDescent="0.2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1:16" ht="30" customHeight="1" x14ac:dyDescent="0.2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1:16" ht="30" customHeight="1" x14ac:dyDescent="0.2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1:16" ht="30" customHeight="1" x14ac:dyDescent="0.2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1:16" ht="30" customHeight="1" x14ac:dyDescent="0.2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1:16" ht="30" customHeight="1" x14ac:dyDescent="0.2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1:19" ht="30" customHeight="1" x14ac:dyDescent="0.2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1:19" ht="30" customHeight="1" x14ac:dyDescent="0.2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1:19" ht="30" customHeight="1" x14ac:dyDescent="0.2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1:19" ht="30" customHeight="1" x14ac:dyDescent="0.2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1:19" ht="30" customHeight="1" x14ac:dyDescent="0.2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1:19" ht="30" customHeight="1" x14ac:dyDescent="0.2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1:19" ht="30" customHeight="1" x14ac:dyDescent="0.2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1:19" ht="30" customHeight="1" x14ac:dyDescent="0.2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1:19" ht="30" customHeight="1" x14ac:dyDescent="0.2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1:19" ht="30" customHeight="1" x14ac:dyDescent="0.2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1:19" ht="29.45" customHeight="1" x14ac:dyDescent="0.2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1:19" ht="12.6" customHeight="1" x14ac:dyDescent="0.2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1:19" ht="29.45" customHeight="1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1:19" ht="12.6" customHeight="1" x14ac:dyDescent="0.2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1:19" ht="20.100000000000001" customHeight="1" x14ac:dyDescent="0.2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1:19" ht="20.25" x14ac:dyDescent="0.3">
      <c r="A32" s="100" t="s">
        <v>117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38"/>
      <c r="N32" s="74"/>
      <c r="O32" s="62"/>
      <c r="P32" s="38"/>
      <c r="Q32" s="38"/>
      <c r="R32" s="38"/>
      <c r="S32" s="38"/>
    </row>
    <row r="33" spans="1:19" s="11" customFormat="1" x14ac:dyDescent="0.2">
      <c r="A33" s="10"/>
      <c r="B33" s="10"/>
      <c r="C33" s="10"/>
      <c r="D33" s="24"/>
      <c r="E33" s="10"/>
      <c r="F33" s="25"/>
      <c r="G33" s="10"/>
      <c r="H33" s="10"/>
      <c r="I33" s="25"/>
      <c r="J33" s="10"/>
      <c r="K33" s="10"/>
      <c r="L33" s="25"/>
      <c r="M33" s="10"/>
      <c r="N33" s="75"/>
      <c r="O33" s="63"/>
      <c r="P33" s="10"/>
      <c r="Q33" s="10"/>
      <c r="R33" s="10"/>
      <c r="S33" s="10"/>
    </row>
    <row r="34" spans="1:19" x14ac:dyDescent="0.2">
      <c r="A34" s="1" t="s">
        <v>18</v>
      </c>
      <c r="B34" s="1"/>
      <c r="C34" s="8" t="s">
        <v>108</v>
      </c>
      <c r="D34" s="91" t="s">
        <v>21</v>
      </c>
      <c r="E34" s="92"/>
      <c r="F34" s="93"/>
      <c r="G34" s="94" t="s">
        <v>46</v>
      </c>
      <c r="H34" s="94"/>
      <c r="I34" s="101"/>
      <c r="J34" s="96" t="s">
        <v>47</v>
      </c>
      <c r="K34" s="96"/>
      <c r="L34" s="97"/>
      <c r="M34" s="41"/>
      <c r="N34" s="76"/>
      <c r="O34" s="64"/>
      <c r="P34" s="59" t="s">
        <v>72</v>
      </c>
      <c r="Q34" s="39" t="s">
        <v>116</v>
      </c>
      <c r="R34" s="40" t="s">
        <v>73</v>
      </c>
      <c r="S34" s="44" t="s">
        <v>74</v>
      </c>
    </row>
    <row r="35" spans="1:19" x14ac:dyDescent="0.2">
      <c r="A35" s="1" t="s">
        <v>19</v>
      </c>
      <c r="B35" s="1"/>
      <c r="C35" s="1" t="s">
        <v>20</v>
      </c>
      <c r="D35" s="12" t="s">
        <v>27</v>
      </c>
      <c r="E35" s="1" t="s">
        <v>24</v>
      </c>
      <c r="F35" s="17" t="s">
        <v>25</v>
      </c>
      <c r="G35" s="1" t="s">
        <v>27</v>
      </c>
      <c r="H35" s="1" t="s">
        <v>24</v>
      </c>
      <c r="I35" s="1" t="s">
        <v>25</v>
      </c>
      <c r="J35" s="12" t="s">
        <v>27</v>
      </c>
      <c r="K35" s="1" t="s">
        <v>24</v>
      </c>
      <c r="L35" s="17" t="s">
        <v>25</v>
      </c>
      <c r="M35" s="1"/>
      <c r="N35" s="77"/>
      <c r="O35" s="65"/>
      <c r="P35" s="1"/>
      <c r="Q35" s="1"/>
      <c r="R35" s="1"/>
      <c r="S35" s="1"/>
    </row>
    <row r="36" spans="1:19" hidden="1" x14ac:dyDescent="0.2">
      <c r="I36" s="2"/>
      <c r="J36" s="16"/>
    </row>
    <row r="37" spans="1:19" x14ac:dyDescent="0.2">
      <c r="A37" s="2">
        <v>1</v>
      </c>
      <c r="B37" s="2" t="s">
        <v>48</v>
      </c>
      <c r="C37" s="2" t="s">
        <v>0</v>
      </c>
      <c r="D37" s="13"/>
      <c r="F37" s="3"/>
      <c r="G37" s="16"/>
      <c r="J37" s="16" t="s">
        <v>7</v>
      </c>
      <c r="K37" s="2">
        <v>1</v>
      </c>
      <c r="L37" s="19" t="s">
        <v>95</v>
      </c>
    </row>
    <row r="38" spans="1:19" x14ac:dyDescent="0.2">
      <c r="A38" s="2">
        <v>2</v>
      </c>
      <c r="B38" s="2" t="s">
        <v>48</v>
      </c>
      <c r="C38" s="2" t="s">
        <v>1</v>
      </c>
      <c r="D38" s="13"/>
      <c r="F38" s="2"/>
      <c r="G38" s="16"/>
      <c r="J38" s="16" t="s">
        <v>119</v>
      </c>
      <c r="K38" s="2">
        <v>1</v>
      </c>
      <c r="L38" s="19" t="s">
        <v>100</v>
      </c>
      <c r="M38" s="3"/>
      <c r="N38" s="69"/>
      <c r="O38" s="66"/>
      <c r="P38" s="3"/>
      <c r="Q38" s="3"/>
      <c r="R38" s="3"/>
      <c r="S38" s="3"/>
    </row>
    <row r="39" spans="1:19" hidden="1" x14ac:dyDescent="0.2">
      <c r="A39" s="2">
        <v>3</v>
      </c>
      <c r="B39" s="2" t="s">
        <v>48</v>
      </c>
      <c r="C39" s="2" t="s">
        <v>2</v>
      </c>
      <c r="D39" s="13"/>
      <c r="F39" s="18"/>
      <c r="G39" s="16"/>
      <c r="J39" s="13"/>
      <c r="L39" s="18"/>
      <c r="R39" s="3"/>
      <c r="S39" s="3"/>
    </row>
    <row r="40" spans="1:19" x14ac:dyDescent="0.2">
      <c r="A40" s="2">
        <v>4</v>
      </c>
      <c r="B40" s="2" t="s">
        <v>48</v>
      </c>
      <c r="C40" s="2" t="s">
        <v>3</v>
      </c>
      <c r="G40" s="16"/>
      <c r="J40" s="16" t="s">
        <v>7</v>
      </c>
      <c r="K40" s="2">
        <v>1</v>
      </c>
      <c r="L40" s="19" t="s">
        <v>95</v>
      </c>
      <c r="M40" s="2">
        <v>515</v>
      </c>
      <c r="N40" s="42" t="s">
        <v>121</v>
      </c>
      <c r="O40" s="66"/>
      <c r="P40" s="3"/>
      <c r="Q40" s="3"/>
      <c r="R40" s="3"/>
      <c r="S40" s="3"/>
    </row>
    <row r="41" spans="1:19" hidden="1" x14ac:dyDescent="0.2">
      <c r="A41" s="2">
        <v>5</v>
      </c>
      <c r="B41" s="2" t="s">
        <v>48</v>
      </c>
      <c r="C41" s="2" t="s">
        <v>4</v>
      </c>
      <c r="D41" s="13"/>
      <c r="G41" s="16"/>
      <c r="J41" s="16"/>
    </row>
    <row r="42" spans="1:19" hidden="1" x14ac:dyDescent="0.2">
      <c r="A42" s="2">
        <v>6</v>
      </c>
      <c r="B42" s="2" t="s">
        <v>48</v>
      </c>
      <c r="C42" s="2" t="s">
        <v>5</v>
      </c>
      <c r="D42" s="13"/>
      <c r="F42" s="18"/>
      <c r="G42" s="16"/>
      <c r="J42" s="16"/>
      <c r="L42" s="18"/>
    </row>
    <row r="43" spans="1:19" hidden="1" x14ac:dyDescent="0.2">
      <c r="A43" s="2">
        <v>7</v>
      </c>
      <c r="B43" s="2" t="s">
        <v>48</v>
      </c>
      <c r="C43" s="2" t="s">
        <v>6</v>
      </c>
      <c r="D43" s="13"/>
      <c r="G43" s="16"/>
      <c r="J43" s="13"/>
      <c r="M43" s="3"/>
      <c r="N43" s="69"/>
      <c r="O43" s="66"/>
      <c r="P43" s="3"/>
      <c r="Q43" s="3"/>
      <c r="R43" s="3"/>
      <c r="S43" s="3"/>
    </row>
    <row r="44" spans="1:19" x14ac:dyDescent="0.2">
      <c r="A44" s="2">
        <v>8</v>
      </c>
      <c r="B44" s="2" t="s">
        <v>48</v>
      </c>
      <c r="C44" s="2" t="s">
        <v>0</v>
      </c>
      <c r="D44" s="13"/>
      <c r="F44" s="18"/>
      <c r="G44" s="16"/>
      <c r="J44" s="13" t="s">
        <v>8</v>
      </c>
      <c r="K44" s="2">
        <v>1</v>
      </c>
      <c r="L44" s="19" t="s">
        <v>95</v>
      </c>
      <c r="M44" s="3">
        <v>461</v>
      </c>
      <c r="N44" s="42" t="s">
        <v>126</v>
      </c>
      <c r="O44" s="66" t="s">
        <v>125</v>
      </c>
    </row>
    <row r="45" spans="1:19" x14ac:dyDescent="0.2">
      <c r="A45" s="2">
        <v>9</v>
      </c>
      <c r="B45" s="2" t="s">
        <v>48</v>
      </c>
      <c r="C45" s="2" t="s">
        <v>1</v>
      </c>
      <c r="D45" s="13"/>
      <c r="F45" s="2"/>
      <c r="G45" s="16"/>
      <c r="J45" s="16" t="s">
        <v>120</v>
      </c>
      <c r="K45" s="2">
        <v>1</v>
      </c>
      <c r="L45" s="19" t="s">
        <v>100</v>
      </c>
      <c r="M45" s="3"/>
      <c r="N45" s="69"/>
      <c r="O45" s="66"/>
      <c r="P45" s="3"/>
      <c r="Q45" s="3"/>
      <c r="R45" s="3"/>
      <c r="S45" s="3"/>
    </row>
    <row r="46" spans="1:19" hidden="1" x14ac:dyDescent="0.2">
      <c r="A46" s="2">
        <v>10</v>
      </c>
      <c r="B46" s="2" t="s">
        <v>48</v>
      </c>
      <c r="C46" s="2" t="s">
        <v>2</v>
      </c>
      <c r="D46" s="13"/>
      <c r="F46" s="18"/>
      <c r="G46" s="16"/>
      <c r="J46" s="13"/>
      <c r="L46" s="18"/>
      <c r="M46" s="3"/>
      <c r="N46" s="69"/>
      <c r="O46" s="66"/>
      <c r="P46" s="3"/>
      <c r="R46" s="3"/>
      <c r="S46" s="3"/>
    </row>
    <row r="47" spans="1:19" ht="25.5" x14ac:dyDescent="0.2">
      <c r="A47" s="2">
        <v>11</v>
      </c>
      <c r="B47" s="2" t="s">
        <v>48</v>
      </c>
      <c r="C47" s="2" t="s">
        <v>3</v>
      </c>
      <c r="G47" s="16"/>
      <c r="J47" s="16" t="s">
        <v>7</v>
      </c>
      <c r="K47" s="2">
        <v>1</v>
      </c>
      <c r="L47" s="19" t="s">
        <v>95</v>
      </c>
      <c r="M47" s="55" t="s">
        <v>122</v>
      </c>
      <c r="N47" s="67" t="s">
        <v>123</v>
      </c>
      <c r="O47" s="67" t="s">
        <v>124</v>
      </c>
      <c r="P47" s="3"/>
      <c r="Q47" s="3"/>
      <c r="R47" s="3"/>
      <c r="S47" s="3"/>
    </row>
    <row r="48" spans="1:19" hidden="1" x14ac:dyDescent="0.2">
      <c r="A48" s="2">
        <v>12</v>
      </c>
      <c r="B48" s="2" t="s">
        <v>48</v>
      </c>
      <c r="C48" s="2" t="s">
        <v>4</v>
      </c>
      <c r="D48" s="13"/>
      <c r="F48" s="18"/>
      <c r="G48" s="16"/>
      <c r="J48" s="16"/>
      <c r="M48" s="55"/>
      <c r="O48" s="67"/>
    </row>
    <row r="49" spans="1:19" hidden="1" x14ac:dyDescent="0.2">
      <c r="A49" s="2">
        <v>13</v>
      </c>
      <c r="B49" s="2" t="s">
        <v>48</v>
      </c>
      <c r="C49" s="2" t="s">
        <v>5</v>
      </c>
      <c r="D49" s="13"/>
      <c r="F49" s="18"/>
      <c r="G49" s="16"/>
      <c r="J49" s="16"/>
      <c r="L49" s="18"/>
    </row>
    <row r="50" spans="1:19" hidden="1" x14ac:dyDescent="0.2">
      <c r="A50" s="2">
        <v>14</v>
      </c>
      <c r="B50" s="2" t="s">
        <v>48</v>
      </c>
      <c r="C50" s="2" t="s">
        <v>6</v>
      </c>
      <c r="D50" s="13"/>
      <c r="G50" s="16"/>
      <c r="J50" s="16"/>
      <c r="M50" s="3"/>
      <c r="N50" s="69"/>
      <c r="O50" s="66"/>
      <c r="P50" s="3"/>
      <c r="Q50" s="3"/>
      <c r="R50" s="3"/>
      <c r="S50" s="3"/>
    </row>
    <row r="51" spans="1:19" x14ac:dyDescent="0.2">
      <c r="A51" s="2">
        <v>15</v>
      </c>
      <c r="B51" s="2" t="s">
        <v>48</v>
      </c>
      <c r="C51" s="2" t="s">
        <v>0</v>
      </c>
      <c r="D51" s="13"/>
      <c r="F51" s="18"/>
      <c r="G51" s="16"/>
      <c r="J51" s="13" t="s">
        <v>8</v>
      </c>
      <c r="K51" s="2">
        <v>1</v>
      </c>
      <c r="L51" s="19" t="s">
        <v>95</v>
      </c>
      <c r="M51" s="2">
        <v>461</v>
      </c>
      <c r="N51" s="42" t="s">
        <v>127</v>
      </c>
    </row>
    <row r="52" spans="1:19" x14ac:dyDescent="0.2">
      <c r="A52" s="2">
        <v>16</v>
      </c>
      <c r="B52" s="2" t="s">
        <v>48</v>
      </c>
      <c r="C52" s="2" t="s">
        <v>1</v>
      </c>
      <c r="D52" s="13"/>
      <c r="F52" s="2"/>
      <c r="G52" s="16"/>
      <c r="J52" s="16" t="s">
        <v>120</v>
      </c>
      <c r="K52" s="2">
        <v>1</v>
      </c>
      <c r="L52" s="19" t="s">
        <v>100</v>
      </c>
    </row>
    <row r="53" spans="1:19" hidden="1" x14ac:dyDescent="0.2">
      <c r="A53" s="2">
        <v>17</v>
      </c>
      <c r="B53" s="2" t="s">
        <v>48</v>
      </c>
      <c r="C53" s="2" t="s">
        <v>2</v>
      </c>
      <c r="D53" s="13"/>
      <c r="F53" s="18"/>
      <c r="G53" s="16"/>
      <c r="J53" s="13"/>
      <c r="L53" s="18"/>
      <c r="M53" s="3"/>
      <c r="N53" s="69"/>
      <c r="O53" s="66"/>
      <c r="P53" s="3"/>
      <c r="Q53" s="3"/>
      <c r="R53" s="3"/>
      <c r="S53" s="3"/>
    </row>
    <row r="54" spans="1:19" x14ac:dyDescent="0.2">
      <c r="A54" s="2">
        <v>18</v>
      </c>
      <c r="B54" s="2" t="s">
        <v>48</v>
      </c>
      <c r="C54" s="2" t="s">
        <v>3</v>
      </c>
      <c r="G54" s="16"/>
      <c r="J54" s="16" t="s">
        <v>8</v>
      </c>
      <c r="K54" s="2">
        <v>1</v>
      </c>
      <c r="L54" s="19" t="s">
        <v>95</v>
      </c>
      <c r="M54" s="2">
        <v>461</v>
      </c>
      <c r="N54" s="42" t="s">
        <v>128</v>
      </c>
      <c r="O54" s="42" t="s">
        <v>129</v>
      </c>
      <c r="P54" s="3"/>
      <c r="Q54" s="3"/>
      <c r="R54" s="3"/>
      <c r="S54" s="3"/>
    </row>
    <row r="55" spans="1:19" hidden="1" x14ac:dyDescent="0.2">
      <c r="A55" s="2">
        <v>19</v>
      </c>
      <c r="B55" s="2" t="s">
        <v>48</v>
      </c>
      <c r="C55" s="2" t="s">
        <v>4</v>
      </c>
      <c r="D55" s="13"/>
      <c r="G55" s="16"/>
      <c r="J55" s="16"/>
    </row>
    <row r="56" spans="1:19" hidden="1" x14ac:dyDescent="0.2">
      <c r="A56" s="2">
        <v>20</v>
      </c>
      <c r="B56" s="2" t="s">
        <v>48</v>
      </c>
      <c r="C56" s="2" t="s">
        <v>5</v>
      </c>
      <c r="D56" s="13"/>
      <c r="F56" s="18"/>
      <c r="G56" s="16"/>
      <c r="J56" s="16"/>
      <c r="L56" s="18"/>
    </row>
    <row r="57" spans="1:19" hidden="1" x14ac:dyDescent="0.2">
      <c r="A57" s="2">
        <v>21</v>
      </c>
      <c r="B57" s="2" t="s">
        <v>48</v>
      </c>
      <c r="C57" s="2" t="s">
        <v>6</v>
      </c>
      <c r="D57" s="13"/>
      <c r="F57" s="18"/>
      <c r="G57" s="16"/>
      <c r="J57" s="16"/>
      <c r="M57" s="3"/>
      <c r="N57" s="69"/>
      <c r="O57" s="66"/>
      <c r="P57" s="3"/>
    </row>
    <row r="58" spans="1:19" x14ac:dyDescent="0.2">
      <c r="A58" s="2">
        <v>22</v>
      </c>
      <c r="B58" s="2" t="s">
        <v>48</v>
      </c>
      <c r="C58" s="2" t="s">
        <v>0</v>
      </c>
      <c r="G58" s="16"/>
      <c r="J58" s="13" t="s">
        <v>7</v>
      </c>
      <c r="K58" s="2">
        <v>1</v>
      </c>
      <c r="L58" s="19" t="s">
        <v>95</v>
      </c>
    </row>
    <row r="59" spans="1:19" x14ac:dyDescent="0.2">
      <c r="A59" s="2">
        <v>23</v>
      </c>
      <c r="B59" s="2" t="s">
        <v>48</v>
      </c>
      <c r="C59" s="2" t="s">
        <v>1</v>
      </c>
      <c r="D59" s="13"/>
      <c r="F59" s="2"/>
      <c r="G59" s="16"/>
      <c r="J59" s="16" t="s">
        <v>119</v>
      </c>
      <c r="K59" s="2">
        <v>1</v>
      </c>
      <c r="L59" s="19" t="s">
        <v>100</v>
      </c>
      <c r="M59" s="3"/>
      <c r="N59" s="69"/>
      <c r="O59" s="66"/>
      <c r="P59" s="3"/>
      <c r="Q59" s="3"/>
      <c r="R59" s="3"/>
      <c r="S59" s="3"/>
    </row>
    <row r="60" spans="1:19" hidden="1" x14ac:dyDescent="0.2">
      <c r="A60" s="2">
        <v>24</v>
      </c>
      <c r="B60" s="2" t="s">
        <v>48</v>
      </c>
      <c r="C60" s="2" t="s">
        <v>2</v>
      </c>
      <c r="G60" s="16"/>
      <c r="J60" s="13"/>
      <c r="L60" s="18"/>
      <c r="M60" s="3"/>
      <c r="N60" s="69"/>
      <c r="O60" s="66"/>
      <c r="P60" s="3"/>
      <c r="Q60" s="3"/>
      <c r="R60" s="3"/>
      <c r="S60" s="3"/>
    </row>
    <row r="61" spans="1:19" x14ac:dyDescent="0.2">
      <c r="A61" s="2">
        <v>25</v>
      </c>
      <c r="B61" s="2" t="s">
        <v>48</v>
      </c>
      <c r="C61" s="2" t="s">
        <v>3</v>
      </c>
      <c r="G61" s="16"/>
      <c r="J61" s="16" t="s">
        <v>8</v>
      </c>
      <c r="K61" s="2">
        <v>1</v>
      </c>
      <c r="L61" s="19" t="s">
        <v>95</v>
      </c>
      <c r="M61" s="2">
        <v>461</v>
      </c>
      <c r="N61" s="42" t="s">
        <v>130</v>
      </c>
      <c r="O61" s="66"/>
      <c r="P61" s="3"/>
      <c r="Q61" s="3"/>
      <c r="R61" s="3"/>
      <c r="S61" s="3"/>
    </row>
    <row r="62" spans="1:19" hidden="1" x14ac:dyDescent="0.2">
      <c r="A62" s="2">
        <v>26</v>
      </c>
      <c r="B62" s="2" t="s">
        <v>48</v>
      </c>
      <c r="C62" s="2" t="s">
        <v>4</v>
      </c>
      <c r="G62" s="16"/>
      <c r="J62" s="16"/>
    </row>
    <row r="63" spans="1:19" hidden="1" x14ac:dyDescent="0.2">
      <c r="A63" s="2">
        <v>27</v>
      </c>
      <c r="B63" s="2" t="s">
        <v>48</v>
      </c>
      <c r="C63" s="2" t="s">
        <v>5</v>
      </c>
      <c r="G63" s="16"/>
      <c r="J63" s="16"/>
      <c r="L63" s="18"/>
    </row>
    <row r="64" spans="1:19" hidden="1" x14ac:dyDescent="0.2">
      <c r="A64" s="2">
        <v>28</v>
      </c>
      <c r="B64" s="2" t="s">
        <v>48</v>
      </c>
      <c r="C64" s="2" t="s">
        <v>6</v>
      </c>
      <c r="G64" s="16"/>
      <c r="J64" s="16"/>
      <c r="M64" s="3"/>
      <c r="N64" s="69"/>
      <c r="O64" s="66"/>
      <c r="P64" s="3"/>
      <c r="Q64" s="3"/>
      <c r="R64" s="3"/>
      <c r="S64" s="3"/>
    </row>
    <row r="65" spans="1:16" x14ac:dyDescent="0.2">
      <c r="A65" s="2">
        <v>29</v>
      </c>
      <c r="B65" s="2" t="s">
        <v>48</v>
      </c>
      <c r="C65" s="2" t="s">
        <v>0</v>
      </c>
      <c r="G65" s="16"/>
      <c r="J65" s="13" t="s">
        <v>7</v>
      </c>
      <c r="K65" s="2">
        <v>1</v>
      </c>
      <c r="L65" s="19" t="s">
        <v>95</v>
      </c>
    </row>
    <row r="66" spans="1:16" x14ac:dyDescent="0.2">
      <c r="A66" s="2">
        <v>30</v>
      </c>
      <c r="B66" s="2" t="s">
        <v>48</v>
      </c>
      <c r="C66" s="2" t="s">
        <v>1</v>
      </c>
      <c r="D66" s="13"/>
      <c r="F66" s="2"/>
      <c r="G66" s="16"/>
      <c r="J66" s="16" t="s">
        <v>120</v>
      </c>
      <c r="K66" s="2">
        <v>1</v>
      </c>
      <c r="L66" s="19" t="s">
        <v>100</v>
      </c>
    </row>
    <row r="67" spans="1:16" hidden="1" x14ac:dyDescent="0.2">
      <c r="A67" s="2">
        <v>31</v>
      </c>
      <c r="B67" s="2" t="s">
        <v>48</v>
      </c>
      <c r="C67" s="2" t="s">
        <v>2</v>
      </c>
      <c r="G67" s="16"/>
      <c r="M67" s="3"/>
      <c r="N67" s="69"/>
      <c r="O67" s="66"/>
      <c r="P67" s="3"/>
    </row>
    <row r="68" spans="1:16" hidden="1" x14ac:dyDescent="0.2">
      <c r="I68" s="2"/>
      <c r="J68" s="16"/>
    </row>
    <row r="69" spans="1:16" hidden="1" x14ac:dyDescent="0.2">
      <c r="I69" s="2"/>
      <c r="J69" s="16"/>
    </row>
    <row r="70" spans="1:16" hidden="1" x14ac:dyDescent="0.2">
      <c r="E70" s="2" t="s">
        <v>9</v>
      </c>
      <c r="F70" s="19">
        <f>COUNTIF($D$37:$D$67,E70)</f>
        <v>0</v>
      </c>
      <c r="H70" s="2" t="s">
        <v>22</v>
      </c>
      <c r="I70" s="2">
        <f>COUNTIF($G$37:$G$67,H70)</f>
        <v>0</v>
      </c>
      <c r="J70" s="16"/>
      <c r="K70" s="2" t="s">
        <v>8</v>
      </c>
      <c r="L70" s="19">
        <f>COUNTIF($J$37:$J$66,K70)</f>
        <v>4</v>
      </c>
    </row>
    <row r="71" spans="1:16" hidden="1" x14ac:dyDescent="0.2">
      <c r="E71" s="2" t="s">
        <v>22</v>
      </c>
      <c r="F71" s="19">
        <f>COUNTIF($D$37:$D$67,E71)</f>
        <v>0</v>
      </c>
      <c r="H71" s="2" t="s">
        <v>11</v>
      </c>
      <c r="I71" s="2">
        <f t="shared" ref="I71:I78" si="0">COUNTIF($G$37:$G$67,H71)</f>
        <v>0</v>
      </c>
      <c r="J71" s="16"/>
      <c r="K71" s="2" t="s">
        <v>7</v>
      </c>
      <c r="L71" s="19">
        <f>COUNTIF($J$37:$J$66,K71)</f>
        <v>5</v>
      </c>
    </row>
    <row r="72" spans="1:16" hidden="1" x14ac:dyDescent="0.2">
      <c r="E72" s="2" t="s">
        <v>10</v>
      </c>
      <c r="F72" s="19">
        <f>COUNTIF($D$37:$D$67,E72)</f>
        <v>0</v>
      </c>
      <c r="H72" s="2" t="s">
        <v>12</v>
      </c>
      <c r="I72" s="2">
        <f t="shared" si="0"/>
        <v>0</v>
      </c>
      <c r="J72" s="16"/>
      <c r="K72" s="2" t="s">
        <v>113</v>
      </c>
      <c r="L72" s="19">
        <f>COUNTIF($J$37:$J$66,K72)</f>
        <v>0</v>
      </c>
    </row>
    <row r="73" spans="1:16" hidden="1" x14ac:dyDescent="0.2">
      <c r="H73" s="2" t="s">
        <v>13</v>
      </c>
      <c r="I73" s="2">
        <f t="shared" si="0"/>
        <v>0</v>
      </c>
      <c r="J73" s="16"/>
      <c r="K73" s="2" t="s">
        <v>120</v>
      </c>
      <c r="L73" s="19">
        <f t="shared" ref="L73:L74" si="1">COUNTIF($J$37:$J$66,K73)</f>
        <v>3</v>
      </c>
    </row>
    <row r="74" spans="1:16" hidden="1" x14ac:dyDescent="0.2">
      <c r="H74" s="2" t="s">
        <v>15</v>
      </c>
      <c r="I74" s="2">
        <f t="shared" si="0"/>
        <v>0</v>
      </c>
      <c r="J74" s="16"/>
      <c r="K74" s="2" t="s">
        <v>119</v>
      </c>
      <c r="L74" s="19">
        <f t="shared" si="1"/>
        <v>2</v>
      </c>
    </row>
    <row r="75" spans="1:16" hidden="1" x14ac:dyDescent="0.2">
      <c r="H75" s="2" t="s">
        <v>14</v>
      </c>
      <c r="I75" s="2">
        <f t="shared" si="0"/>
        <v>0</v>
      </c>
      <c r="J75" s="16"/>
    </row>
    <row r="76" spans="1:16" hidden="1" x14ac:dyDescent="0.2">
      <c r="H76" s="2" t="s">
        <v>16</v>
      </c>
      <c r="I76" s="2">
        <f t="shared" si="0"/>
        <v>0</v>
      </c>
      <c r="J76" s="16"/>
    </row>
    <row r="77" spans="1:16" hidden="1" x14ac:dyDescent="0.2">
      <c r="H77" s="2" t="s">
        <v>23</v>
      </c>
      <c r="I77" s="2">
        <f t="shared" si="0"/>
        <v>0</v>
      </c>
      <c r="J77" s="16"/>
    </row>
    <row r="78" spans="1:16" hidden="1" x14ac:dyDescent="0.2">
      <c r="H78" s="2" t="s">
        <v>17</v>
      </c>
      <c r="I78" s="2">
        <f t="shared" si="0"/>
        <v>0</v>
      </c>
      <c r="J78" s="16"/>
    </row>
    <row r="79" spans="1:16" hidden="1" x14ac:dyDescent="0.2">
      <c r="I79" s="2"/>
      <c r="J79" s="16"/>
    </row>
    <row r="80" spans="1:16" hidden="1" x14ac:dyDescent="0.2">
      <c r="E80" s="2" t="s">
        <v>30</v>
      </c>
      <c r="H80" s="2" t="s">
        <v>30</v>
      </c>
      <c r="I80" s="2"/>
      <c r="J80" s="16"/>
      <c r="K80" s="2" t="s">
        <v>30</v>
      </c>
    </row>
    <row r="81" spans="1:19" hidden="1" x14ac:dyDescent="0.2">
      <c r="E81" s="1" t="s">
        <v>29</v>
      </c>
      <c r="F81" s="17">
        <f>SUM(F70:F79)</f>
        <v>0</v>
      </c>
      <c r="H81" s="1" t="s">
        <v>29</v>
      </c>
      <c r="I81" s="1">
        <f>SUM(I70:I79)</f>
        <v>0</v>
      </c>
      <c r="J81" s="16"/>
      <c r="K81" s="1" t="s">
        <v>29</v>
      </c>
      <c r="L81" s="17">
        <f>SUM(L70:L79)</f>
        <v>14</v>
      </c>
      <c r="M81" s="1"/>
      <c r="N81" s="77"/>
      <c r="O81" s="65"/>
      <c r="P81" s="1"/>
      <c r="Q81" s="1"/>
      <c r="R81" s="1"/>
      <c r="S81" s="1"/>
    </row>
    <row r="82" spans="1:19" s="11" customFormat="1" hidden="1" x14ac:dyDescent="0.2">
      <c r="A82" s="11" t="s">
        <v>32</v>
      </c>
      <c r="D82" s="26"/>
      <c r="F82" s="27"/>
      <c r="J82" s="26"/>
      <c r="L82" s="27"/>
      <c r="N82" s="78"/>
      <c r="O82" s="68"/>
    </row>
    <row r="83" spans="1:19" hidden="1" x14ac:dyDescent="0.2">
      <c r="A83" s="1" t="s">
        <v>18</v>
      </c>
      <c r="B83" s="1"/>
      <c r="C83" s="8" t="s">
        <v>109</v>
      </c>
      <c r="D83" s="91" t="s">
        <v>21</v>
      </c>
      <c r="E83" s="92"/>
      <c r="F83" s="93"/>
      <c r="G83" s="94" t="s">
        <v>46</v>
      </c>
      <c r="H83" s="94"/>
      <c r="I83" s="94"/>
      <c r="J83" s="95" t="s">
        <v>47</v>
      </c>
      <c r="K83" s="96"/>
      <c r="L83" s="97"/>
      <c r="M83" s="41"/>
      <c r="N83" s="76"/>
      <c r="O83" s="64"/>
      <c r="P83" s="59" t="s">
        <v>72</v>
      </c>
      <c r="Q83" s="39" t="s">
        <v>116</v>
      </c>
      <c r="R83" s="40" t="s">
        <v>73</v>
      </c>
      <c r="S83" s="44" t="s">
        <v>74</v>
      </c>
    </row>
    <row r="84" spans="1:19" hidden="1" x14ac:dyDescent="0.2">
      <c r="A84" s="1" t="s">
        <v>19</v>
      </c>
      <c r="B84" s="1"/>
      <c r="C84" s="1" t="s">
        <v>20</v>
      </c>
      <c r="D84" s="12" t="s">
        <v>27</v>
      </c>
      <c r="E84" s="1" t="s">
        <v>24</v>
      </c>
      <c r="F84" s="17" t="s">
        <v>25</v>
      </c>
      <c r="G84" s="1" t="s">
        <v>27</v>
      </c>
      <c r="H84" s="1" t="s">
        <v>24</v>
      </c>
      <c r="I84" s="1" t="s">
        <v>25</v>
      </c>
      <c r="J84" s="12" t="s">
        <v>27</v>
      </c>
      <c r="K84" s="1" t="s">
        <v>24</v>
      </c>
      <c r="L84" s="17" t="s">
        <v>25</v>
      </c>
      <c r="M84" s="1"/>
      <c r="N84" s="77"/>
      <c r="O84" s="65"/>
      <c r="P84" s="1"/>
      <c r="Q84" s="1"/>
      <c r="R84" s="1"/>
      <c r="S84" s="1"/>
    </row>
    <row r="85" spans="1:19" hidden="1" x14ac:dyDescent="0.2">
      <c r="I85" s="2"/>
      <c r="J85" s="16"/>
    </row>
    <row r="86" spans="1:19" x14ac:dyDescent="0.2">
      <c r="A86" s="2">
        <v>1</v>
      </c>
      <c r="B86" s="2" t="s">
        <v>49</v>
      </c>
      <c r="C86" s="2" t="s">
        <v>3</v>
      </c>
      <c r="G86" s="16"/>
      <c r="J86" s="16" t="s">
        <v>8</v>
      </c>
      <c r="K86" s="2">
        <v>1</v>
      </c>
      <c r="L86" s="19" t="s">
        <v>95</v>
      </c>
      <c r="M86" s="3"/>
      <c r="N86" s="69"/>
      <c r="O86" s="66"/>
      <c r="P86" s="3"/>
    </row>
    <row r="87" spans="1:19" hidden="1" x14ac:dyDescent="0.2">
      <c r="A87" s="2">
        <v>2</v>
      </c>
      <c r="B87" s="2" t="s">
        <v>49</v>
      </c>
      <c r="C87" s="2" t="s">
        <v>4</v>
      </c>
      <c r="D87" s="13"/>
      <c r="G87" s="16"/>
      <c r="I87" s="2"/>
      <c r="J87" s="83"/>
      <c r="K87" s="83"/>
      <c r="L87" s="83"/>
      <c r="M87" s="83"/>
      <c r="N87" s="83"/>
      <c r="O87" s="83"/>
    </row>
    <row r="88" spans="1:19" hidden="1" x14ac:dyDescent="0.2">
      <c r="A88" s="2">
        <v>3</v>
      </c>
      <c r="B88" s="2" t="s">
        <v>49</v>
      </c>
      <c r="C88" s="2" t="s">
        <v>5</v>
      </c>
      <c r="D88" s="13"/>
      <c r="F88" s="18"/>
      <c r="G88" s="16"/>
      <c r="I88" s="2"/>
      <c r="J88" s="16"/>
    </row>
    <row r="89" spans="1:19" hidden="1" x14ac:dyDescent="0.2">
      <c r="A89" s="2">
        <v>4</v>
      </c>
      <c r="B89" s="2" t="s">
        <v>49</v>
      </c>
      <c r="C89" s="2" t="s">
        <v>6</v>
      </c>
      <c r="D89" s="13"/>
      <c r="G89" s="16"/>
      <c r="I89" s="2"/>
      <c r="J89" s="16"/>
      <c r="M89" s="3"/>
      <c r="N89" s="69"/>
      <c r="O89" s="66"/>
      <c r="P89" s="3"/>
      <c r="Q89" s="3"/>
      <c r="R89" s="3"/>
      <c r="S89" s="3"/>
    </row>
    <row r="90" spans="1:19" x14ac:dyDescent="0.2">
      <c r="A90" s="2">
        <v>5</v>
      </c>
      <c r="B90" s="2" t="s">
        <v>49</v>
      </c>
      <c r="C90" s="2" t="s">
        <v>0</v>
      </c>
      <c r="D90" s="13"/>
      <c r="F90" s="18"/>
      <c r="G90" s="16"/>
      <c r="I90" s="2"/>
      <c r="J90" s="13" t="s">
        <v>7</v>
      </c>
      <c r="K90" s="2">
        <v>1</v>
      </c>
      <c r="L90" s="19" t="s">
        <v>95</v>
      </c>
    </row>
    <row r="91" spans="1:19" x14ac:dyDescent="0.2">
      <c r="A91" s="2">
        <v>6</v>
      </c>
      <c r="B91" s="2" t="s">
        <v>49</v>
      </c>
      <c r="C91" s="2" t="s">
        <v>1</v>
      </c>
      <c r="G91" s="16"/>
      <c r="I91" s="2"/>
      <c r="J91" s="16" t="s">
        <v>120</v>
      </c>
      <c r="K91" s="2">
        <v>1</v>
      </c>
      <c r="L91" s="19" t="s">
        <v>100</v>
      </c>
      <c r="M91" s="3"/>
      <c r="N91" s="69"/>
      <c r="O91" s="66"/>
      <c r="P91" s="3"/>
      <c r="Q91" s="3"/>
      <c r="R91" s="3"/>
      <c r="S91" s="3"/>
    </row>
    <row r="92" spans="1:19" hidden="1" x14ac:dyDescent="0.2">
      <c r="A92" s="2">
        <v>7</v>
      </c>
      <c r="B92" s="2" t="s">
        <v>49</v>
      </c>
      <c r="C92" s="2" t="s">
        <v>2</v>
      </c>
      <c r="D92" s="13"/>
      <c r="F92" s="18"/>
      <c r="G92" s="16"/>
      <c r="I92" s="2"/>
      <c r="J92" s="13"/>
      <c r="L92" s="18"/>
      <c r="M92" s="3"/>
      <c r="N92" s="69"/>
      <c r="O92" s="66"/>
      <c r="P92" s="3"/>
    </row>
    <row r="93" spans="1:19" x14ac:dyDescent="0.2">
      <c r="A93" s="2">
        <v>8</v>
      </c>
      <c r="B93" s="2" t="s">
        <v>49</v>
      </c>
      <c r="C93" s="2" t="s">
        <v>3</v>
      </c>
      <c r="D93" s="13"/>
      <c r="G93" s="16"/>
      <c r="I93" s="2"/>
      <c r="J93" s="16" t="s">
        <v>8</v>
      </c>
      <c r="K93" s="2">
        <v>1</v>
      </c>
      <c r="L93" s="19" t="s">
        <v>95</v>
      </c>
      <c r="M93" s="3"/>
      <c r="N93" s="69"/>
      <c r="O93" s="66"/>
      <c r="P93" s="3"/>
      <c r="Q93" s="3"/>
      <c r="R93" s="3"/>
      <c r="S93" s="3"/>
    </row>
    <row r="94" spans="1:19" x14ac:dyDescent="0.2">
      <c r="A94" s="2">
        <v>9</v>
      </c>
      <c r="B94" s="2" t="s">
        <v>49</v>
      </c>
      <c r="C94" s="2" t="s">
        <v>4</v>
      </c>
      <c r="D94" s="13"/>
      <c r="G94" s="16"/>
      <c r="I94" s="2"/>
      <c r="J94" s="16" t="s">
        <v>7</v>
      </c>
      <c r="K94" s="2" t="s">
        <v>95</v>
      </c>
      <c r="L94" s="19" t="s">
        <v>95</v>
      </c>
      <c r="M94" s="2">
        <v>515</v>
      </c>
      <c r="N94" s="67" t="s">
        <v>252</v>
      </c>
      <c r="O94" s="42" t="s">
        <v>274</v>
      </c>
    </row>
    <row r="95" spans="1:19" ht="11.45" hidden="1" customHeight="1" x14ac:dyDescent="0.2">
      <c r="A95" s="2">
        <v>10</v>
      </c>
      <c r="B95" s="2" t="s">
        <v>49</v>
      </c>
      <c r="C95" s="2" t="s">
        <v>5</v>
      </c>
      <c r="D95" s="13"/>
      <c r="F95" s="18"/>
      <c r="G95" s="16"/>
      <c r="I95" s="2"/>
      <c r="J95" s="16"/>
      <c r="L95" s="18"/>
    </row>
    <row r="96" spans="1:19" hidden="1" x14ac:dyDescent="0.2">
      <c r="A96" s="2">
        <v>11</v>
      </c>
      <c r="B96" s="2" t="s">
        <v>49</v>
      </c>
      <c r="C96" s="2" t="s">
        <v>6</v>
      </c>
      <c r="D96" s="13"/>
      <c r="G96" s="16"/>
      <c r="I96" s="2"/>
      <c r="J96" s="16"/>
      <c r="M96" s="3"/>
      <c r="N96" s="69"/>
      <c r="O96" s="66"/>
      <c r="P96" s="3"/>
      <c r="Q96" s="3"/>
      <c r="R96" s="3"/>
      <c r="S96" s="3"/>
    </row>
    <row r="97" spans="1:49" x14ac:dyDescent="0.2">
      <c r="A97" s="2">
        <v>12</v>
      </c>
      <c r="B97" s="2" t="s">
        <v>49</v>
      </c>
      <c r="C97" s="2" t="s">
        <v>0</v>
      </c>
      <c r="G97" s="16"/>
      <c r="J97" s="13" t="s">
        <v>7</v>
      </c>
      <c r="K97" s="2">
        <v>1</v>
      </c>
      <c r="L97" s="19" t="s">
        <v>95</v>
      </c>
      <c r="M97" s="82"/>
      <c r="N97" s="83"/>
    </row>
    <row r="98" spans="1:49" x14ac:dyDescent="0.2">
      <c r="A98" s="2">
        <v>13</v>
      </c>
      <c r="B98" s="2" t="s">
        <v>49</v>
      </c>
      <c r="C98" s="2" t="s">
        <v>1</v>
      </c>
      <c r="G98" s="16"/>
      <c r="I98" s="2"/>
      <c r="J98" s="16" t="s">
        <v>120</v>
      </c>
      <c r="K98" s="2">
        <v>1</v>
      </c>
      <c r="L98" s="19" t="s">
        <v>100</v>
      </c>
      <c r="M98" s="3"/>
      <c r="N98" s="69"/>
      <c r="O98" s="66"/>
      <c r="P98" s="3"/>
      <c r="Q98" s="3"/>
      <c r="R98" s="3"/>
      <c r="S98" s="3"/>
    </row>
    <row r="99" spans="1:49" hidden="1" x14ac:dyDescent="0.2">
      <c r="A99" s="2">
        <v>14</v>
      </c>
      <c r="B99" s="2" t="s">
        <v>49</v>
      </c>
      <c r="C99" s="2" t="s">
        <v>2</v>
      </c>
      <c r="D99" s="13"/>
      <c r="F99" s="18"/>
      <c r="G99" s="16"/>
      <c r="I99" s="2"/>
      <c r="J99" s="13"/>
      <c r="L99" s="18"/>
      <c r="M99" s="3"/>
      <c r="N99" s="69"/>
      <c r="O99" s="66"/>
      <c r="P99" s="3"/>
    </row>
    <row r="100" spans="1:49" x14ac:dyDescent="0.2">
      <c r="A100" s="2">
        <v>15</v>
      </c>
      <c r="B100" s="2" t="s">
        <v>49</v>
      </c>
      <c r="C100" s="2" t="s">
        <v>3</v>
      </c>
      <c r="G100" s="16"/>
      <c r="I100" s="2"/>
      <c r="J100" s="16" t="s">
        <v>8</v>
      </c>
      <c r="K100" s="2">
        <v>1</v>
      </c>
      <c r="L100" s="19" t="s">
        <v>95</v>
      </c>
      <c r="M100" s="3"/>
      <c r="N100" s="69"/>
      <c r="O100" s="66"/>
      <c r="P100" s="3"/>
      <c r="Q100" s="3"/>
      <c r="R100" s="3"/>
      <c r="S100" s="3"/>
    </row>
    <row r="101" spans="1:49" hidden="1" x14ac:dyDescent="0.2">
      <c r="A101" s="2">
        <v>16</v>
      </c>
      <c r="B101" s="2" t="s">
        <v>49</v>
      </c>
      <c r="C101" s="2" t="s">
        <v>4</v>
      </c>
      <c r="D101" s="13"/>
      <c r="G101" s="16"/>
      <c r="I101" s="2"/>
      <c r="J101" s="16"/>
    </row>
    <row r="102" spans="1:49" hidden="1" x14ac:dyDescent="0.2">
      <c r="A102" s="2">
        <v>17</v>
      </c>
      <c r="B102" s="2" t="s">
        <v>49</v>
      </c>
      <c r="C102" s="2" t="s">
        <v>5</v>
      </c>
      <c r="D102" s="13"/>
      <c r="F102" s="18"/>
      <c r="G102" s="16"/>
      <c r="I102" s="2"/>
      <c r="J102" s="16"/>
      <c r="L102" s="18"/>
    </row>
    <row r="103" spans="1:49" hidden="1" x14ac:dyDescent="0.2">
      <c r="A103" s="2">
        <v>18</v>
      </c>
      <c r="B103" s="2" t="s">
        <v>49</v>
      </c>
      <c r="C103" s="2" t="s">
        <v>6</v>
      </c>
      <c r="D103" s="13"/>
      <c r="G103" s="16"/>
      <c r="I103" s="2"/>
      <c r="J103" s="16"/>
      <c r="M103" s="3"/>
      <c r="N103" s="69"/>
      <c r="O103" s="66"/>
      <c r="P103" s="3"/>
      <c r="Q103" s="3"/>
      <c r="R103" s="3"/>
      <c r="S103" s="3"/>
    </row>
    <row r="104" spans="1:49" ht="25.5" x14ac:dyDescent="0.2">
      <c r="A104" s="2">
        <v>19</v>
      </c>
      <c r="B104" s="2" t="s">
        <v>49</v>
      </c>
      <c r="C104" s="2" t="s">
        <v>0</v>
      </c>
      <c r="D104" s="13"/>
      <c r="F104" s="18"/>
      <c r="G104" s="16"/>
      <c r="I104" s="2"/>
      <c r="J104" s="13" t="s">
        <v>7</v>
      </c>
      <c r="K104" s="2">
        <v>1</v>
      </c>
      <c r="L104" s="19" t="s">
        <v>95</v>
      </c>
      <c r="M104" s="60" t="s">
        <v>132</v>
      </c>
      <c r="N104" s="67" t="s">
        <v>275</v>
      </c>
      <c r="O104" s="69" t="s">
        <v>133</v>
      </c>
    </row>
    <row r="105" spans="1:49" x14ac:dyDescent="0.2">
      <c r="A105" s="2">
        <v>20</v>
      </c>
      <c r="B105" s="2" t="s">
        <v>49</v>
      </c>
      <c r="C105" s="2" t="s">
        <v>1</v>
      </c>
      <c r="G105" s="16"/>
      <c r="I105" s="2"/>
      <c r="J105" s="16" t="s">
        <v>119</v>
      </c>
      <c r="K105" s="2">
        <v>1</v>
      </c>
      <c r="L105" s="19" t="s">
        <v>100</v>
      </c>
      <c r="M105" s="60"/>
      <c r="N105" s="69"/>
      <c r="O105" s="69"/>
      <c r="P105" s="3"/>
      <c r="Q105" s="3"/>
      <c r="R105" s="3"/>
      <c r="S105" s="3"/>
    </row>
    <row r="106" spans="1:49" hidden="1" x14ac:dyDescent="0.2">
      <c r="A106" s="2">
        <v>21</v>
      </c>
      <c r="B106" s="2" t="s">
        <v>49</v>
      </c>
      <c r="C106" s="2" t="s">
        <v>2</v>
      </c>
      <c r="D106" s="13"/>
      <c r="F106" s="18"/>
      <c r="G106" s="16"/>
      <c r="I106" s="2"/>
      <c r="J106" s="13"/>
      <c r="L106" s="18"/>
      <c r="M106" s="3"/>
      <c r="N106" s="69"/>
      <c r="O106" s="66"/>
      <c r="P106" s="3"/>
      <c r="Q106" s="3"/>
      <c r="R106" s="3"/>
      <c r="S106" s="3"/>
    </row>
    <row r="107" spans="1:49" x14ac:dyDescent="0.2">
      <c r="A107" s="2">
        <v>22</v>
      </c>
      <c r="B107" s="2" t="s">
        <v>49</v>
      </c>
      <c r="C107" s="2" t="s">
        <v>3</v>
      </c>
      <c r="G107" s="16"/>
      <c r="I107" s="2"/>
      <c r="J107" s="16" t="s">
        <v>8</v>
      </c>
      <c r="K107" s="2">
        <v>1</v>
      </c>
      <c r="L107" s="19" t="s">
        <v>95</v>
      </c>
      <c r="M107" s="3"/>
      <c r="N107" s="69"/>
      <c r="O107" s="66"/>
      <c r="P107" s="3"/>
    </row>
    <row r="108" spans="1:49" hidden="1" x14ac:dyDescent="0.2">
      <c r="A108" s="2">
        <v>23</v>
      </c>
      <c r="B108" s="2" t="s">
        <v>49</v>
      </c>
      <c r="C108" s="2" t="s">
        <v>4</v>
      </c>
      <c r="D108" s="13"/>
      <c r="G108" s="16"/>
      <c r="J108" s="16"/>
    </row>
    <row r="109" spans="1:49" hidden="1" x14ac:dyDescent="0.2">
      <c r="A109" s="2">
        <v>24</v>
      </c>
      <c r="B109" s="2" t="s">
        <v>49</v>
      </c>
      <c r="C109" s="2" t="s">
        <v>5</v>
      </c>
      <c r="D109" s="13"/>
      <c r="G109" s="16"/>
      <c r="I109" s="2"/>
      <c r="J109" s="16"/>
      <c r="L109" s="18"/>
    </row>
    <row r="110" spans="1:49" s="9" customFormat="1" hidden="1" x14ac:dyDescent="0.2">
      <c r="A110" s="2">
        <v>25</v>
      </c>
      <c r="B110" s="2" t="s">
        <v>49</v>
      </c>
      <c r="C110" s="2" t="s">
        <v>6</v>
      </c>
      <c r="D110" s="16"/>
      <c r="E110" s="2"/>
      <c r="F110" s="19"/>
      <c r="G110" s="16"/>
      <c r="H110" s="2"/>
      <c r="I110" s="2"/>
      <c r="J110" s="16"/>
      <c r="K110" s="2"/>
      <c r="L110" s="19"/>
      <c r="M110" s="3"/>
      <c r="N110" s="69"/>
      <c r="O110" s="66"/>
      <c r="P110" s="3"/>
      <c r="Q110" s="2"/>
      <c r="R110" s="3"/>
      <c r="S110" s="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25.5" x14ac:dyDescent="0.2">
      <c r="A111" s="2">
        <v>26</v>
      </c>
      <c r="B111" s="2" t="s">
        <v>49</v>
      </c>
      <c r="C111" s="2" t="s">
        <v>0</v>
      </c>
      <c r="G111" s="16"/>
      <c r="I111" s="2"/>
      <c r="J111" s="13" t="s">
        <v>7</v>
      </c>
      <c r="K111" s="2">
        <v>1</v>
      </c>
      <c r="L111" s="19" t="s">
        <v>95</v>
      </c>
      <c r="M111" s="55" t="s">
        <v>132</v>
      </c>
      <c r="N111" s="67" t="s">
        <v>276</v>
      </c>
    </row>
    <row r="112" spans="1:49" x14ac:dyDescent="0.2">
      <c r="A112" s="2">
        <v>27</v>
      </c>
      <c r="B112" s="2" t="s">
        <v>49</v>
      </c>
      <c r="C112" s="2" t="s">
        <v>1</v>
      </c>
      <c r="G112" s="16"/>
      <c r="I112" s="2"/>
      <c r="J112" s="16" t="s">
        <v>120</v>
      </c>
      <c r="K112" s="2">
        <v>1</v>
      </c>
      <c r="L112" s="19" t="s">
        <v>100</v>
      </c>
      <c r="S112" s="3"/>
    </row>
    <row r="113" spans="1:19" hidden="1" x14ac:dyDescent="0.2">
      <c r="A113" s="2">
        <v>28</v>
      </c>
      <c r="B113" s="2" t="s">
        <v>49</v>
      </c>
      <c r="C113" s="2" t="s">
        <v>2</v>
      </c>
      <c r="G113" s="16"/>
      <c r="I113" s="2"/>
      <c r="J113" s="13"/>
      <c r="L113" s="18"/>
      <c r="M113" s="3"/>
      <c r="N113" s="69"/>
      <c r="O113" s="66"/>
      <c r="P113" s="3"/>
      <c r="Q113" s="3"/>
      <c r="R113" s="3"/>
      <c r="S113" s="3"/>
    </row>
    <row r="114" spans="1:19" x14ac:dyDescent="0.2">
      <c r="A114" s="2">
        <v>29</v>
      </c>
      <c r="B114" s="2" t="s">
        <v>49</v>
      </c>
      <c r="C114" s="2" t="s">
        <v>3</v>
      </c>
      <c r="G114" s="16"/>
      <c r="I114" s="2"/>
      <c r="J114" s="16" t="s">
        <v>8</v>
      </c>
      <c r="K114" s="2">
        <v>1</v>
      </c>
      <c r="L114" s="19" t="s">
        <v>95</v>
      </c>
      <c r="M114" s="2">
        <v>461</v>
      </c>
      <c r="N114" s="42" t="s">
        <v>134</v>
      </c>
      <c r="O114" s="42" t="s">
        <v>124</v>
      </c>
      <c r="P114" s="3"/>
    </row>
    <row r="115" spans="1:19" hidden="1" x14ac:dyDescent="0.2">
      <c r="A115" s="2">
        <v>30</v>
      </c>
      <c r="B115" s="2" t="s">
        <v>49</v>
      </c>
      <c r="C115" s="2" t="s">
        <v>4</v>
      </c>
      <c r="G115" s="16"/>
      <c r="P115" s="2" t="s">
        <v>89</v>
      </c>
    </row>
    <row r="116" spans="1:19" hidden="1" x14ac:dyDescent="0.2">
      <c r="I116" s="2"/>
      <c r="J116" s="16"/>
    </row>
    <row r="117" spans="1:19" hidden="1" x14ac:dyDescent="0.2">
      <c r="I117" s="2"/>
      <c r="J117" s="16"/>
    </row>
    <row r="118" spans="1:19" hidden="1" x14ac:dyDescent="0.2">
      <c r="I118" s="2"/>
      <c r="J118" s="16"/>
    </row>
    <row r="119" spans="1:19" hidden="1" x14ac:dyDescent="0.2">
      <c r="E119" s="2" t="s">
        <v>9</v>
      </c>
      <c r="F119" s="19">
        <f>COUNTIF($D$86:$D$115,E119)</f>
        <v>0</v>
      </c>
      <c r="H119" s="2" t="s">
        <v>22</v>
      </c>
      <c r="I119" s="2">
        <f t="shared" ref="I119:I127" si="2">COUNTIF($G$86:$G$115,H119)</f>
        <v>0</v>
      </c>
      <c r="J119" s="16"/>
      <c r="K119" s="2" t="s">
        <v>8</v>
      </c>
      <c r="L119" s="19">
        <f>COUNTIF($J$86:$J$114,K119)</f>
        <v>5</v>
      </c>
    </row>
    <row r="120" spans="1:19" hidden="1" x14ac:dyDescent="0.2">
      <c r="E120" s="2" t="s">
        <v>22</v>
      </c>
      <c r="F120" s="19">
        <f>COUNTIF($D$86:$D$115,E120)</f>
        <v>0</v>
      </c>
      <c r="H120" s="2" t="s">
        <v>11</v>
      </c>
      <c r="I120" s="2">
        <f t="shared" si="2"/>
        <v>0</v>
      </c>
      <c r="J120" s="16"/>
      <c r="K120" s="2" t="s">
        <v>7</v>
      </c>
      <c r="L120" s="19">
        <f>COUNTIF($J$86:$J$114,K120)</f>
        <v>5</v>
      </c>
    </row>
    <row r="121" spans="1:19" hidden="1" x14ac:dyDescent="0.2">
      <c r="E121" s="2" t="s">
        <v>10</v>
      </c>
      <c r="F121" s="19">
        <f>COUNTIF($D$86:$D$115,E121)</f>
        <v>0</v>
      </c>
      <c r="H121" s="2" t="s">
        <v>12</v>
      </c>
      <c r="I121" s="2">
        <f t="shared" si="2"/>
        <v>0</v>
      </c>
      <c r="J121" s="16"/>
      <c r="K121" s="2" t="s">
        <v>113</v>
      </c>
      <c r="L121" s="19">
        <f>COUNTIF($J$86:$J$114,K121)</f>
        <v>0</v>
      </c>
    </row>
    <row r="122" spans="1:19" hidden="1" x14ac:dyDescent="0.2">
      <c r="H122" s="2" t="s">
        <v>13</v>
      </c>
      <c r="I122" s="2">
        <f t="shared" si="2"/>
        <v>0</v>
      </c>
      <c r="J122" s="16"/>
      <c r="K122" s="2" t="s">
        <v>120</v>
      </c>
      <c r="L122" s="19">
        <f t="shared" ref="L122:L123" si="3">COUNTIF($J$86:$J$114,K122)</f>
        <v>3</v>
      </c>
    </row>
    <row r="123" spans="1:19" hidden="1" x14ac:dyDescent="0.2">
      <c r="H123" s="2" t="s">
        <v>15</v>
      </c>
      <c r="I123" s="2">
        <f t="shared" si="2"/>
        <v>0</v>
      </c>
      <c r="J123" s="16"/>
      <c r="K123" s="2" t="s">
        <v>119</v>
      </c>
      <c r="L123" s="19">
        <f t="shared" si="3"/>
        <v>1</v>
      </c>
    </row>
    <row r="124" spans="1:19" hidden="1" x14ac:dyDescent="0.2">
      <c r="H124" s="2" t="s">
        <v>14</v>
      </c>
      <c r="I124" s="2">
        <f t="shared" si="2"/>
        <v>0</v>
      </c>
      <c r="J124" s="16"/>
    </row>
    <row r="125" spans="1:19" hidden="1" x14ac:dyDescent="0.2">
      <c r="H125" s="2" t="s">
        <v>16</v>
      </c>
      <c r="I125" s="2">
        <f t="shared" si="2"/>
        <v>0</v>
      </c>
      <c r="J125" s="16"/>
    </row>
    <row r="126" spans="1:19" hidden="1" x14ac:dyDescent="0.2">
      <c r="H126" s="2" t="s">
        <v>23</v>
      </c>
      <c r="I126" s="2">
        <f t="shared" si="2"/>
        <v>0</v>
      </c>
      <c r="J126" s="16"/>
    </row>
    <row r="127" spans="1:19" hidden="1" x14ac:dyDescent="0.2">
      <c r="H127" s="2" t="s">
        <v>17</v>
      </c>
      <c r="I127" s="2">
        <f t="shared" si="2"/>
        <v>0</v>
      </c>
      <c r="J127" s="16"/>
    </row>
    <row r="128" spans="1:19" hidden="1" x14ac:dyDescent="0.2">
      <c r="I128" s="2"/>
      <c r="J128" s="16"/>
    </row>
    <row r="129" spans="1:19" hidden="1" x14ac:dyDescent="0.2">
      <c r="E129" s="2" t="s">
        <v>30</v>
      </c>
      <c r="H129" s="2" t="s">
        <v>30</v>
      </c>
      <c r="I129" s="2"/>
      <c r="J129" s="16"/>
      <c r="K129" s="2" t="s">
        <v>30</v>
      </c>
    </row>
    <row r="130" spans="1:19" hidden="1" x14ac:dyDescent="0.2">
      <c r="E130" s="1" t="s">
        <v>29</v>
      </c>
      <c r="F130" s="17">
        <f>SUM(F119:F129)</f>
        <v>0</v>
      </c>
      <c r="H130" s="1" t="s">
        <v>29</v>
      </c>
      <c r="I130" s="1">
        <f>SUM(I119:I129)</f>
        <v>0</v>
      </c>
      <c r="J130" s="16"/>
      <c r="K130" s="1" t="s">
        <v>29</v>
      </c>
      <c r="L130" s="17">
        <f>SUM(L119:L129)</f>
        <v>14</v>
      </c>
      <c r="M130" s="1"/>
      <c r="N130" s="77"/>
      <c r="O130" s="65"/>
      <c r="P130" s="1"/>
      <c r="Q130" s="1"/>
      <c r="R130" s="1"/>
      <c r="S130" s="1"/>
    </row>
    <row r="131" spans="1:19" s="11" customFormat="1" hidden="1" x14ac:dyDescent="0.2">
      <c r="A131" s="11" t="s">
        <v>33</v>
      </c>
      <c r="D131" s="26"/>
      <c r="F131" s="27"/>
      <c r="J131" s="26"/>
      <c r="L131" s="27"/>
      <c r="N131" s="78"/>
      <c r="O131" s="68"/>
    </row>
    <row r="132" spans="1:19" hidden="1" x14ac:dyDescent="0.2">
      <c r="A132" s="1" t="s">
        <v>18</v>
      </c>
      <c r="B132" s="1"/>
      <c r="C132" s="8" t="s">
        <v>110</v>
      </c>
      <c r="D132" s="91" t="s">
        <v>21</v>
      </c>
      <c r="E132" s="92"/>
      <c r="F132" s="93"/>
      <c r="G132" s="94" t="s">
        <v>46</v>
      </c>
      <c r="H132" s="94"/>
      <c r="I132" s="94"/>
      <c r="J132" s="95" t="s">
        <v>47</v>
      </c>
      <c r="K132" s="96"/>
      <c r="L132" s="97"/>
      <c r="M132" s="41"/>
      <c r="N132" s="76"/>
      <c r="O132" s="64"/>
      <c r="P132" s="59" t="s">
        <v>72</v>
      </c>
      <c r="Q132" s="39" t="s">
        <v>116</v>
      </c>
      <c r="R132" s="40" t="s">
        <v>73</v>
      </c>
      <c r="S132" s="44" t="s">
        <v>74</v>
      </c>
    </row>
    <row r="133" spans="1:19" hidden="1" x14ac:dyDescent="0.2">
      <c r="A133" s="1" t="s">
        <v>19</v>
      </c>
      <c r="B133" s="1"/>
      <c r="C133" s="1" t="s">
        <v>20</v>
      </c>
      <c r="D133" s="12" t="s">
        <v>27</v>
      </c>
      <c r="E133" s="1" t="s">
        <v>24</v>
      </c>
      <c r="F133" s="17" t="s">
        <v>25</v>
      </c>
      <c r="G133" s="1" t="s">
        <v>27</v>
      </c>
      <c r="H133" s="1" t="s">
        <v>24</v>
      </c>
      <c r="I133" s="1" t="s">
        <v>25</v>
      </c>
      <c r="J133" s="12" t="s">
        <v>27</v>
      </c>
      <c r="K133" s="1" t="s">
        <v>24</v>
      </c>
      <c r="L133" s="17" t="s">
        <v>25</v>
      </c>
      <c r="M133" s="1"/>
      <c r="N133" s="77"/>
      <c r="O133" s="65"/>
      <c r="P133" s="1"/>
      <c r="Q133" s="1"/>
      <c r="R133" s="1"/>
      <c r="S133" s="1"/>
    </row>
    <row r="134" spans="1:19" hidden="1" x14ac:dyDescent="0.2">
      <c r="I134" s="2"/>
      <c r="J134" s="16"/>
    </row>
    <row r="135" spans="1:19" hidden="1" x14ac:dyDescent="0.2">
      <c r="A135" s="2">
        <v>1</v>
      </c>
      <c r="B135" s="2" t="s">
        <v>50</v>
      </c>
      <c r="C135" s="2" t="s">
        <v>5</v>
      </c>
      <c r="I135" s="2"/>
      <c r="J135" s="16"/>
    </row>
    <row r="136" spans="1:19" hidden="1" x14ac:dyDescent="0.2">
      <c r="A136" s="2">
        <v>2</v>
      </c>
      <c r="B136" s="2" t="s">
        <v>50</v>
      </c>
      <c r="C136" s="2" t="s">
        <v>6</v>
      </c>
      <c r="I136" s="2"/>
      <c r="J136" s="16"/>
      <c r="L136" s="18"/>
      <c r="M136" s="3"/>
      <c r="N136" s="69"/>
      <c r="O136" s="66"/>
      <c r="Q136" s="3"/>
      <c r="R136" s="3"/>
      <c r="S136" s="3"/>
    </row>
    <row r="137" spans="1:19" x14ac:dyDescent="0.2">
      <c r="A137" s="2">
        <v>3</v>
      </c>
      <c r="B137" s="2" t="s">
        <v>50</v>
      </c>
      <c r="C137" s="2" t="s">
        <v>0</v>
      </c>
      <c r="I137" s="2"/>
      <c r="J137" s="13" t="s">
        <v>7</v>
      </c>
      <c r="K137" s="2">
        <v>1</v>
      </c>
      <c r="L137" s="19" t="s">
        <v>95</v>
      </c>
      <c r="M137" s="3">
        <v>600</v>
      </c>
      <c r="N137" s="66" t="s">
        <v>135</v>
      </c>
      <c r="O137" s="66" t="s">
        <v>136</v>
      </c>
    </row>
    <row r="138" spans="1:19" x14ac:dyDescent="0.2">
      <c r="A138" s="2">
        <v>4</v>
      </c>
      <c r="B138" s="2" t="s">
        <v>50</v>
      </c>
      <c r="C138" s="2" t="s">
        <v>1</v>
      </c>
      <c r="I138" s="2"/>
      <c r="J138" s="16" t="s">
        <v>120</v>
      </c>
      <c r="K138" s="2">
        <v>1</v>
      </c>
      <c r="L138" s="19" t="s">
        <v>100</v>
      </c>
      <c r="M138" s="3">
        <v>278</v>
      </c>
      <c r="N138" s="42" t="s">
        <v>138</v>
      </c>
      <c r="O138" s="66" t="s">
        <v>137</v>
      </c>
      <c r="Q138" s="3"/>
      <c r="R138" s="3"/>
      <c r="S138" s="3"/>
    </row>
    <row r="139" spans="1:19" hidden="1" x14ac:dyDescent="0.2">
      <c r="A139" s="2">
        <v>5</v>
      </c>
      <c r="B139" s="2" t="s">
        <v>50</v>
      </c>
      <c r="C139" s="2" t="s">
        <v>2</v>
      </c>
      <c r="D139" s="13"/>
      <c r="I139" s="2"/>
      <c r="J139" s="13"/>
      <c r="L139" s="18"/>
      <c r="M139" s="3"/>
      <c r="N139" s="69"/>
      <c r="O139" s="66"/>
      <c r="Q139" s="3"/>
      <c r="R139" s="3"/>
      <c r="S139" s="3"/>
    </row>
    <row r="140" spans="1:19" ht="25.5" x14ac:dyDescent="0.2">
      <c r="A140" s="2">
        <v>6</v>
      </c>
      <c r="B140" s="2" t="s">
        <v>50</v>
      </c>
      <c r="C140" s="2" t="s">
        <v>3</v>
      </c>
      <c r="I140" s="2"/>
      <c r="J140" s="16" t="s">
        <v>8</v>
      </c>
      <c r="K140" s="2">
        <v>1</v>
      </c>
      <c r="L140" s="19" t="s">
        <v>95</v>
      </c>
      <c r="M140" s="55" t="s">
        <v>139</v>
      </c>
      <c r="N140" s="67" t="s">
        <v>140</v>
      </c>
      <c r="O140" s="67" t="s">
        <v>141</v>
      </c>
      <c r="P140" s="2" t="s">
        <v>90</v>
      </c>
      <c r="Q140" s="3"/>
      <c r="R140" s="3"/>
      <c r="S140" s="3"/>
    </row>
    <row r="141" spans="1:19" hidden="1" x14ac:dyDescent="0.2">
      <c r="A141" s="2">
        <v>7</v>
      </c>
      <c r="B141" s="2" t="s">
        <v>50</v>
      </c>
      <c r="C141" s="2" t="s">
        <v>4</v>
      </c>
      <c r="D141" s="13"/>
      <c r="I141" s="2"/>
      <c r="J141" s="16"/>
      <c r="M141" s="55"/>
      <c r="O141" s="67"/>
    </row>
    <row r="142" spans="1:19" hidden="1" x14ac:dyDescent="0.2">
      <c r="A142" s="2">
        <v>8</v>
      </c>
      <c r="B142" s="2" t="s">
        <v>50</v>
      </c>
      <c r="C142" s="2" t="s">
        <v>5</v>
      </c>
      <c r="I142" s="2"/>
      <c r="J142" s="16"/>
      <c r="L142" s="18"/>
    </row>
    <row r="143" spans="1:19" hidden="1" x14ac:dyDescent="0.2">
      <c r="A143" s="2">
        <v>9</v>
      </c>
      <c r="B143" s="2" t="s">
        <v>50</v>
      </c>
      <c r="C143" s="2" t="s">
        <v>6</v>
      </c>
      <c r="I143" s="2"/>
      <c r="J143" s="16"/>
      <c r="M143" s="3"/>
      <c r="N143" s="69"/>
      <c r="O143" s="66"/>
      <c r="Q143" s="3"/>
      <c r="R143" s="3"/>
      <c r="S143" s="3"/>
    </row>
    <row r="144" spans="1:19" x14ac:dyDescent="0.2">
      <c r="A144" s="2">
        <v>10</v>
      </c>
      <c r="B144" s="2" t="s">
        <v>50</v>
      </c>
      <c r="C144" s="2" t="s">
        <v>0</v>
      </c>
      <c r="I144" s="2"/>
      <c r="J144" s="13" t="s">
        <v>7</v>
      </c>
      <c r="K144" s="2">
        <v>1</v>
      </c>
      <c r="L144" s="19" t="s">
        <v>95</v>
      </c>
      <c r="M144" s="3">
        <v>600</v>
      </c>
      <c r="N144" s="66" t="s">
        <v>142</v>
      </c>
    </row>
    <row r="145" spans="1:19" x14ac:dyDescent="0.2">
      <c r="A145" s="2">
        <v>11</v>
      </c>
      <c r="B145" s="2" t="s">
        <v>50</v>
      </c>
      <c r="C145" s="2" t="s">
        <v>1</v>
      </c>
      <c r="I145" s="2"/>
      <c r="J145" s="16" t="s">
        <v>120</v>
      </c>
      <c r="K145" s="2">
        <v>1</v>
      </c>
      <c r="L145" s="19" t="s">
        <v>100</v>
      </c>
      <c r="M145" s="3">
        <v>278</v>
      </c>
      <c r="N145" s="42" t="s">
        <v>143</v>
      </c>
      <c r="O145" s="66"/>
      <c r="Q145" s="3"/>
      <c r="R145" s="3"/>
      <c r="S145" s="3"/>
    </row>
    <row r="146" spans="1:19" hidden="1" x14ac:dyDescent="0.2">
      <c r="A146" s="2">
        <v>12</v>
      </c>
      <c r="B146" s="2" t="s">
        <v>50</v>
      </c>
      <c r="C146" s="2" t="s">
        <v>2</v>
      </c>
      <c r="D146" s="13"/>
      <c r="F146" s="18"/>
      <c r="I146" s="2"/>
      <c r="J146" s="13"/>
      <c r="L146" s="18"/>
      <c r="M146" s="3"/>
      <c r="N146" s="69"/>
      <c r="O146" s="66"/>
      <c r="Q146" s="3"/>
      <c r="R146" s="3"/>
      <c r="S146" s="3"/>
    </row>
    <row r="147" spans="1:19" ht="25.5" x14ac:dyDescent="0.2">
      <c r="A147" s="2">
        <v>13</v>
      </c>
      <c r="B147" s="2" t="s">
        <v>50</v>
      </c>
      <c r="C147" s="2" t="s">
        <v>3</v>
      </c>
      <c r="D147" s="13"/>
      <c r="F147" s="18"/>
      <c r="I147" s="2"/>
      <c r="J147" s="16" t="s">
        <v>8</v>
      </c>
      <c r="K147" s="2">
        <v>1</v>
      </c>
      <c r="L147" s="19" t="s">
        <v>95</v>
      </c>
      <c r="M147" s="55" t="s">
        <v>139</v>
      </c>
      <c r="N147" s="67" t="s">
        <v>144</v>
      </c>
      <c r="O147" s="66"/>
      <c r="Q147" s="3"/>
      <c r="R147" s="3"/>
      <c r="S147" s="3"/>
    </row>
    <row r="148" spans="1:19" hidden="1" x14ac:dyDescent="0.2">
      <c r="A148" s="2">
        <v>14</v>
      </c>
      <c r="B148" s="2" t="s">
        <v>50</v>
      </c>
      <c r="C148" s="2" t="s">
        <v>4</v>
      </c>
      <c r="I148" s="2"/>
      <c r="J148" s="16"/>
      <c r="M148" s="55"/>
      <c r="O148" s="67"/>
    </row>
    <row r="149" spans="1:19" hidden="1" x14ac:dyDescent="0.2">
      <c r="A149" s="2">
        <v>15</v>
      </c>
      <c r="B149" s="2" t="s">
        <v>50</v>
      </c>
      <c r="C149" s="2" t="s">
        <v>5</v>
      </c>
      <c r="D149" s="13"/>
      <c r="I149" s="2"/>
      <c r="J149" s="16"/>
      <c r="L149" s="18"/>
    </row>
    <row r="150" spans="1:19" hidden="1" x14ac:dyDescent="0.2">
      <c r="A150" s="2">
        <v>16</v>
      </c>
      <c r="B150" s="2" t="s">
        <v>50</v>
      </c>
      <c r="C150" s="2" t="s">
        <v>6</v>
      </c>
      <c r="I150" s="2"/>
      <c r="J150" s="16"/>
      <c r="M150" s="3"/>
      <c r="N150" s="69"/>
      <c r="O150" s="66"/>
      <c r="Q150" s="3"/>
      <c r="R150" s="3"/>
      <c r="S150" s="3"/>
    </row>
    <row r="151" spans="1:19" x14ac:dyDescent="0.2">
      <c r="A151" s="2">
        <v>17</v>
      </c>
      <c r="B151" s="2" t="s">
        <v>50</v>
      </c>
      <c r="C151" s="2" t="s">
        <v>0</v>
      </c>
      <c r="I151" s="2"/>
      <c r="J151" s="13" t="s">
        <v>7</v>
      </c>
      <c r="K151" s="2">
        <v>1</v>
      </c>
      <c r="L151" s="19" t="s">
        <v>95</v>
      </c>
    </row>
    <row r="152" spans="1:19" x14ac:dyDescent="0.2">
      <c r="A152" s="2">
        <v>18</v>
      </c>
      <c r="B152" s="2" t="s">
        <v>50</v>
      </c>
      <c r="C152" s="2" t="s">
        <v>1</v>
      </c>
      <c r="I152" s="2"/>
      <c r="J152" s="16" t="s">
        <v>119</v>
      </c>
      <c r="K152" s="2">
        <v>1</v>
      </c>
      <c r="L152" s="19" t="s">
        <v>100</v>
      </c>
      <c r="M152" s="3">
        <v>461</v>
      </c>
      <c r="N152" s="42" t="s">
        <v>145</v>
      </c>
      <c r="O152" s="42" t="s">
        <v>146</v>
      </c>
      <c r="Q152" s="3"/>
      <c r="R152" s="3"/>
      <c r="S152" s="3"/>
    </row>
    <row r="153" spans="1:19" hidden="1" x14ac:dyDescent="0.2">
      <c r="A153" s="2">
        <v>19</v>
      </c>
      <c r="B153" s="2" t="s">
        <v>50</v>
      </c>
      <c r="C153" s="2" t="s">
        <v>2</v>
      </c>
      <c r="D153" s="13"/>
      <c r="F153" s="18"/>
      <c r="I153" s="2"/>
      <c r="J153" s="13"/>
      <c r="L153" s="18"/>
      <c r="M153" s="3"/>
      <c r="O153" s="66"/>
      <c r="Q153" s="3"/>
      <c r="R153" s="3"/>
      <c r="S153" s="3"/>
    </row>
    <row r="154" spans="1:19" x14ac:dyDescent="0.2">
      <c r="A154" s="2">
        <v>20</v>
      </c>
      <c r="B154" s="2" t="s">
        <v>50</v>
      </c>
      <c r="C154" s="2" t="s">
        <v>3</v>
      </c>
      <c r="I154" s="2"/>
      <c r="J154" s="16" t="s">
        <v>8</v>
      </c>
      <c r="K154" s="2">
        <v>1</v>
      </c>
      <c r="L154" s="19" t="s">
        <v>95</v>
      </c>
      <c r="M154" s="3"/>
      <c r="N154" s="69"/>
      <c r="O154" s="66"/>
      <c r="P154" s="2" t="s">
        <v>91</v>
      </c>
      <c r="Q154" s="3"/>
      <c r="R154" s="3"/>
      <c r="S154" s="3"/>
    </row>
    <row r="155" spans="1:19" hidden="1" x14ac:dyDescent="0.2">
      <c r="A155" s="2">
        <v>21</v>
      </c>
      <c r="B155" s="2" t="s">
        <v>50</v>
      </c>
      <c r="C155" s="2" t="s">
        <v>4</v>
      </c>
      <c r="I155" s="2"/>
      <c r="J155" s="16"/>
    </row>
    <row r="156" spans="1:19" hidden="1" x14ac:dyDescent="0.2">
      <c r="A156" s="2">
        <v>22</v>
      </c>
      <c r="B156" s="2" t="s">
        <v>50</v>
      </c>
      <c r="C156" s="2" t="s">
        <v>5</v>
      </c>
      <c r="D156" s="13"/>
      <c r="I156" s="2"/>
      <c r="J156" s="16"/>
      <c r="L156" s="18"/>
    </row>
    <row r="157" spans="1:19" hidden="1" x14ac:dyDescent="0.2">
      <c r="A157" s="2">
        <v>23</v>
      </c>
      <c r="B157" s="2" t="s">
        <v>50</v>
      </c>
      <c r="C157" s="2" t="s">
        <v>6</v>
      </c>
      <c r="I157" s="2"/>
      <c r="J157" s="16"/>
      <c r="M157" s="3"/>
      <c r="N157" s="69"/>
      <c r="O157" s="66"/>
      <c r="Q157" s="3"/>
      <c r="R157" s="3"/>
      <c r="S157" s="3"/>
    </row>
    <row r="158" spans="1:19" x14ac:dyDescent="0.2">
      <c r="A158" s="2">
        <v>24</v>
      </c>
      <c r="B158" s="2" t="s">
        <v>50</v>
      </c>
      <c r="C158" s="2" t="s">
        <v>0</v>
      </c>
      <c r="I158" s="2"/>
      <c r="J158" s="13" t="s">
        <v>7</v>
      </c>
      <c r="K158" s="2">
        <v>1</v>
      </c>
      <c r="L158" s="19" t="s">
        <v>95</v>
      </c>
    </row>
    <row r="159" spans="1:19" x14ac:dyDescent="0.2">
      <c r="A159" s="2">
        <v>25</v>
      </c>
      <c r="B159" s="2" t="s">
        <v>50</v>
      </c>
      <c r="C159" s="2" t="s">
        <v>1</v>
      </c>
      <c r="I159" s="2"/>
      <c r="J159" s="16" t="s">
        <v>119</v>
      </c>
      <c r="K159" s="2">
        <v>1</v>
      </c>
      <c r="L159" s="19" t="s">
        <v>100</v>
      </c>
      <c r="M159" s="3">
        <v>461</v>
      </c>
      <c r="N159" s="42" t="s">
        <v>147</v>
      </c>
      <c r="O159" s="66"/>
      <c r="Q159" s="3"/>
      <c r="R159" s="3"/>
      <c r="S159" s="3"/>
    </row>
    <row r="160" spans="1:19" ht="12" hidden="1" customHeight="1" x14ac:dyDescent="0.2">
      <c r="A160" s="2">
        <v>26</v>
      </c>
      <c r="B160" s="2" t="s">
        <v>50</v>
      </c>
      <c r="C160" s="2" t="s">
        <v>2</v>
      </c>
      <c r="I160" s="2"/>
      <c r="J160" s="13"/>
      <c r="L160" s="18"/>
      <c r="M160" s="3"/>
      <c r="O160" s="66"/>
      <c r="P160" s="3"/>
      <c r="Q160" s="3"/>
      <c r="R160" s="3"/>
      <c r="S160" s="3"/>
    </row>
    <row r="161" spans="1:16" x14ac:dyDescent="0.2">
      <c r="A161" s="2">
        <v>27</v>
      </c>
      <c r="B161" s="2" t="s">
        <v>50</v>
      </c>
      <c r="C161" s="2" t="s">
        <v>3</v>
      </c>
      <c r="I161" s="2"/>
      <c r="J161" s="16" t="s">
        <v>8</v>
      </c>
      <c r="K161" s="2">
        <v>1</v>
      </c>
      <c r="L161" s="19" t="s">
        <v>95</v>
      </c>
      <c r="M161" s="2">
        <v>461</v>
      </c>
      <c r="N161" s="42" t="s">
        <v>148</v>
      </c>
      <c r="O161" s="42" t="s">
        <v>149</v>
      </c>
      <c r="P161" s="3"/>
    </row>
    <row r="162" spans="1:16" hidden="1" x14ac:dyDescent="0.2">
      <c r="A162" s="2">
        <v>28</v>
      </c>
      <c r="B162" s="2" t="s">
        <v>50</v>
      </c>
      <c r="C162" s="2" t="s">
        <v>4</v>
      </c>
    </row>
    <row r="163" spans="1:16" hidden="1" x14ac:dyDescent="0.2">
      <c r="A163" s="2">
        <v>29</v>
      </c>
      <c r="B163" s="2" t="s">
        <v>50</v>
      </c>
      <c r="C163" s="2" t="s">
        <v>5</v>
      </c>
      <c r="I163" s="2"/>
      <c r="J163" s="16"/>
    </row>
    <row r="164" spans="1:16" hidden="1" x14ac:dyDescent="0.2">
      <c r="A164" s="2">
        <v>30</v>
      </c>
      <c r="B164" s="2" t="s">
        <v>50</v>
      </c>
      <c r="C164" s="2" t="s">
        <v>6</v>
      </c>
      <c r="I164" s="2"/>
      <c r="J164" s="16"/>
    </row>
    <row r="165" spans="1:16" x14ac:dyDescent="0.2">
      <c r="A165" s="2">
        <v>31</v>
      </c>
      <c r="B165" s="2" t="s">
        <v>50</v>
      </c>
      <c r="C165" s="2" t="s">
        <v>0</v>
      </c>
      <c r="I165" s="2"/>
      <c r="J165" s="13" t="s">
        <v>7</v>
      </c>
      <c r="K165" s="2">
        <v>1</v>
      </c>
      <c r="L165" s="19" t="s">
        <v>95</v>
      </c>
      <c r="M165" s="2">
        <v>515</v>
      </c>
      <c r="N165" s="42" t="s">
        <v>150</v>
      </c>
      <c r="O165" s="42" t="s">
        <v>151</v>
      </c>
    </row>
    <row r="166" spans="1:16" hidden="1" x14ac:dyDescent="0.2">
      <c r="I166" s="2"/>
      <c r="J166" s="16"/>
    </row>
    <row r="167" spans="1:16" hidden="1" x14ac:dyDescent="0.2">
      <c r="I167" s="2"/>
      <c r="J167" s="16"/>
    </row>
    <row r="168" spans="1:16" hidden="1" x14ac:dyDescent="0.2">
      <c r="E168" s="2" t="s">
        <v>9</v>
      </c>
      <c r="F168" s="19">
        <f>COUNTIF($D$135:$D$165,E168)</f>
        <v>0</v>
      </c>
      <c r="H168" s="2" t="s">
        <v>22</v>
      </c>
      <c r="I168" s="2">
        <f t="shared" ref="I168:I176" si="4">COUNTIF($G$135:$G$165,H168)</f>
        <v>0</v>
      </c>
      <c r="J168" s="16"/>
      <c r="K168" s="2" t="s">
        <v>8</v>
      </c>
      <c r="L168" s="19">
        <f>COUNTIF($J$135:$J$165,K168)</f>
        <v>4</v>
      </c>
    </row>
    <row r="169" spans="1:16" hidden="1" x14ac:dyDescent="0.2">
      <c r="E169" s="2" t="s">
        <v>22</v>
      </c>
      <c r="F169" s="19">
        <f>COUNTIF($D$135:$D$165,E169)</f>
        <v>0</v>
      </c>
      <c r="H169" s="2" t="s">
        <v>11</v>
      </c>
      <c r="I169" s="2">
        <f t="shared" si="4"/>
        <v>0</v>
      </c>
      <c r="J169" s="16"/>
      <c r="K169" s="2" t="s">
        <v>7</v>
      </c>
      <c r="L169" s="19">
        <f>COUNTIF($J$135:$J$165,K169)</f>
        <v>5</v>
      </c>
    </row>
    <row r="170" spans="1:16" hidden="1" x14ac:dyDescent="0.2">
      <c r="E170" s="2" t="s">
        <v>10</v>
      </c>
      <c r="F170" s="19">
        <f>COUNTIF($D$135:$D$165,E170)</f>
        <v>0</v>
      </c>
      <c r="H170" s="2" t="s">
        <v>12</v>
      </c>
      <c r="I170" s="2">
        <f t="shared" si="4"/>
        <v>0</v>
      </c>
      <c r="J170" s="16"/>
      <c r="K170" s="2" t="s">
        <v>113</v>
      </c>
      <c r="L170" s="19">
        <f>COUNTIF($J$135:$J$165,K170)</f>
        <v>0</v>
      </c>
    </row>
    <row r="171" spans="1:16" hidden="1" x14ac:dyDescent="0.2">
      <c r="H171" s="2" t="s">
        <v>13</v>
      </c>
      <c r="I171" s="2">
        <f t="shared" si="4"/>
        <v>0</v>
      </c>
      <c r="J171" s="16"/>
      <c r="K171" s="2" t="s">
        <v>120</v>
      </c>
      <c r="L171" s="19">
        <f t="shared" ref="L171:L172" si="5">COUNTIF($J$135:$J$165,K171)</f>
        <v>2</v>
      </c>
    </row>
    <row r="172" spans="1:16" hidden="1" x14ac:dyDescent="0.2">
      <c r="H172" s="2" t="s">
        <v>15</v>
      </c>
      <c r="I172" s="2">
        <f t="shared" si="4"/>
        <v>0</v>
      </c>
      <c r="J172" s="16"/>
      <c r="K172" s="2" t="s">
        <v>119</v>
      </c>
      <c r="L172" s="19">
        <f t="shared" si="5"/>
        <v>2</v>
      </c>
    </row>
    <row r="173" spans="1:16" hidden="1" x14ac:dyDescent="0.2">
      <c r="H173" s="2" t="s">
        <v>14</v>
      </c>
      <c r="I173" s="2">
        <f t="shared" si="4"/>
        <v>0</v>
      </c>
      <c r="J173" s="16"/>
    </row>
    <row r="174" spans="1:16" hidden="1" x14ac:dyDescent="0.2">
      <c r="H174" s="2" t="s">
        <v>16</v>
      </c>
      <c r="I174" s="2">
        <f t="shared" si="4"/>
        <v>0</v>
      </c>
      <c r="J174" s="16"/>
    </row>
    <row r="175" spans="1:16" hidden="1" x14ac:dyDescent="0.2">
      <c r="H175" s="2" t="s">
        <v>23</v>
      </c>
      <c r="I175" s="2">
        <f t="shared" si="4"/>
        <v>0</v>
      </c>
      <c r="J175" s="16"/>
    </row>
    <row r="176" spans="1:16" hidden="1" x14ac:dyDescent="0.2">
      <c r="H176" s="2" t="s">
        <v>17</v>
      </c>
      <c r="I176" s="2">
        <f t="shared" si="4"/>
        <v>0</v>
      </c>
      <c r="J176" s="16"/>
    </row>
    <row r="177" spans="1:19" hidden="1" x14ac:dyDescent="0.2">
      <c r="I177" s="2"/>
      <c r="J177" s="16"/>
    </row>
    <row r="178" spans="1:19" hidden="1" x14ac:dyDescent="0.2">
      <c r="E178" s="2" t="s">
        <v>30</v>
      </c>
      <c r="H178" s="2" t="s">
        <v>30</v>
      </c>
      <c r="I178" s="2"/>
      <c r="J178" s="16"/>
      <c r="K178" s="2" t="s">
        <v>30</v>
      </c>
    </row>
    <row r="179" spans="1:19" hidden="1" x14ac:dyDescent="0.2">
      <c r="E179" s="1" t="s">
        <v>29</v>
      </c>
      <c r="F179" s="17">
        <f>SUM(F168:F177)</f>
        <v>0</v>
      </c>
      <c r="H179" s="1" t="s">
        <v>29</v>
      </c>
      <c r="I179" s="1">
        <f>SUM(I168:I177)</f>
        <v>0</v>
      </c>
      <c r="J179" s="16"/>
      <c r="K179" s="1" t="s">
        <v>29</v>
      </c>
      <c r="L179" s="17">
        <f>SUM(L168:L177)</f>
        <v>13</v>
      </c>
      <c r="M179" s="1"/>
      <c r="N179" s="77"/>
      <c r="O179" s="65"/>
      <c r="P179" s="1"/>
      <c r="Q179" s="1"/>
      <c r="R179" s="1"/>
      <c r="S179" s="1"/>
    </row>
    <row r="180" spans="1:19" s="11" customFormat="1" hidden="1" x14ac:dyDescent="0.2">
      <c r="A180" s="11" t="s">
        <v>34</v>
      </c>
      <c r="D180" s="26"/>
      <c r="F180" s="27"/>
      <c r="J180" s="26"/>
      <c r="L180" s="27"/>
      <c r="N180" s="78"/>
      <c r="O180" s="68"/>
    </row>
    <row r="181" spans="1:19" hidden="1" x14ac:dyDescent="0.2">
      <c r="A181" s="1" t="s">
        <v>18</v>
      </c>
      <c r="B181" s="1"/>
      <c r="C181" s="8" t="s">
        <v>111</v>
      </c>
      <c r="D181" s="91" t="s">
        <v>21</v>
      </c>
      <c r="E181" s="92"/>
      <c r="F181" s="93"/>
      <c r="G181" s="94" t="s">
        <v>46</v>
      </c>
      <c r="H181" s="94"/>
      <c r="I181" s="94"/>
      <c r="J181" s="95" t="s">
        <v>47</v>
      </c>
      <c r="K181" s="96"/>
      <c r="L181" s="97"/>
      <c r="M181" s="41"/>
      <c r="N181" s="76"/>
      <c r="O181" s="64"/>
      <c r="P181" s="59" t="s">
        <v>72</v>
      </c>
      <c r="Q181" s="39" t="s">
        <v>116</v>
      </c>
      <c r="R181" s="40" t="s">
        <v>73</v>
      </c>
      <c r="S181" s="44" t="s">
        <v>74</v>
      </c>
    </row>
    <row r="182" spans="1:19" hidden="1" x14ac:dyDescent="0.2">
      <c r="A182" s="1" t="s">
        <v>19</v>
      </c>
      <c r="B182" s="1"/>
      <c r="C182" s="1" t="s">
        <v>20</v>
      </c>
      <c r="D182" s="12" t="s">
        <v>27</v>
      </c>
      <c r="E182" s="1" t="s">
        <v>24</v>
      </c>
      <c r="F182" s="17" t="s">
        <v>25</v>
      </c>
      <c r="G182" s="1" t="s">
        <v>27</v>
      </c>
      <c r="H182" s="1" t="s">
        <v>24</v>
      </c>
      <c r="I182" s="1" t="s">
        <v>25</v>
      </c>
      <c r="J182" s="12" t="s">
        <v>27</v>
      </c>
      <c r="K182" s="1" t="s">
        <v>24</v>
      </c>
      <c r="L182" s="17" t="s">
        <v>25</v>
      </c>
      <c r="M182" s="1"/>
      <c r="N182" s="77"/>
      <c r="O182" s="65"/>
      <c r="P182" s="1"/>
      <c r="Q182" s="1"/>
      <c r="R182" s="1"/>
      <c r="S182" s="1"/>
    </row>
    <row r="183" spans="1:19" hidden="1" x14ac:dyDescent="0.2">
      <c r="I183" s="2"/>
      <c r="J183" s="16"/>
    </row>
    <row r="184" spans="1:19" hidden="1" x14ac:dyDescent="0.2">
      <c r="A184" s="2">
        <v>1</v>
      </c>
      <c r="B184" s="2" t="s">
        <v>51</v>
      </c>
      <c r="C184" s="2" t="s">
        <v>1</v>
      </c>
      <c r="I184" s="2"/>
      <c r="Q184" s="3" t="s">
        <v>93</v>
      </c>
      <c r="S184" s="3"/>
    </row>
    <row r="185" spans="1:19" x14ac:dyDescent="0.2">
      <c r="A185" s="2">
        <v>2</v>
      </c>
      <c r="B185" s="2" t="s">
        <v>51</v>
      </c>
      <c r="C185" s="2" t="s">
        <v>2</v>
      </c>
      <c r="D185" s="13"/>
      <c r="I185" s="2"/>
      <c r="J185" s="85" t="s">
        <v>119</v>
      </c>
      <c r="K185" s="86">
        <v>2</v>
      </c>
      <c r="L185" s="87" t="s">
        <v>97</v>
      </c>
      <c r="M185" s="3"/>
      <c r="N185" s="69"/>
      <c r="O185" s="66"/>
      <c r="R185" s="3"/>
      <c r="S185" s="3"/>
    </row>
    <row r="186" spans="1:19" x14ac:dyDescent="0.2">
      <c r="A186" s="2">
        <v>3</v>
      </c>
      <c r="B186" s="2" t="s">
        <v>51</v>
      </c>
      <c r="C186" s="2" t="s">
        <v>3</v>
      </c>
      <c r="I186" s="2"/>
      <c r="J186" s="16" t="s">
        <v>8</v>
      </c>
      <c r="K186" s="2">
        <v>1</v>
      </c>
      <c r="L186" s="19" t="s">
        <v>95</v>
      </c>
      <c r="M186" s="2">
        <v>461</v>
      </c>
      <c r="N186" s="42" t="s">
        <v>152</v>
      </c>
      <c r="O186" s="66"/>
      <c r="Q186" s="3"/>
    </row>
    <row r="187" spans="1:19" hidden="1" x14ac:dyDescent="0.2">
      <c r="A187" s="2">
        <v>4</v>
      </c>
      <c r="B187" s="2" t="s">
        <v>51</v>
      </c>
      <c r="C187" s="2" t="s">
        <v>4</v>
      </c>
      <c r="I187" s="2"/>
      <c r="J187" s="16"/>
      <c r="M187" s="3"/>
      <c r="N187" s="69"/>
      <c r="O187" s="66"/>
      <c r="Q187" s="3"/>
    </row>
    <row r="188" spans="1:19" hidden="1" x14ac:dyDescent="0.2">
      <c r="A188" s="2">
        <v>5</v>
      </c>
      <c r="B188" s="2" t="s">
        <v>51</v>
      </c>
      <c r="C188" s="2" t="s">
        <v>5</v>
      </c>
      <c r="I188" s="2"/>
      <c r="J188" s="16"/>
    </row>
    <row r="189" spans="1:19" hidden="1" x14ac:dyDescent="0.2">
      <c r="A189" s="2">
        <v>6</v>
      </c>
      <c r="B189" s="2" t="s">
        <v>51</v>
      </c>
      <c r="C189" s="2" t="s">
        <v>6</v>
      </c>
      <c r="I189" s="2"/>
      <c r="J189" s="16"/>
    </row>
    <row r="190" spans="1:19" ht="25.5" x14ac:dyDescent="0.2">
      <c r="A190" s="2">
        <v>7</v>
      </c>
      <c r="B190" s="2" t="s">
        <v>51</v>
      </c>
      <c r="C190" s="2" t="s">
        <v>0</v>
      </c>
      <c r="I190" s="2"/>
      <c r="J190" s="13" t="s">
        <v>7</v>
      </c>
      <c r="K190" s="2">
        <v>1</v>
      </c>
      <c r="L190" s="19" t="s">
        <v>95</v>
      </c>
      <c r="M190" s="60" t="s">
        <v>153</v>
      </c>
      <c r="N190" s="69" t="s">
        <v>154</v>
      </c>
      <c r="O190" s="69" t="s">
        <v>155</v>
      </c>
      <c r="P190" s="2" t="s">
        <v>92</v>
      </c>
    </row>
    <row r="191" spans="1:19" x14ac:dyDescent="0.2">
      <c r="A191" s="2">
        <v>8</v>
      </c>
      <c r="B191" s="2" t="s">
        <v>51</v>
      </c>
      <c r="C191" s="2" t="s">
        <v>1</v>
      </c>
      <c r="D191" s="13"/>
      <c r="J191" s="16" t="s">
        <v>119</v>
      </c>
      <c r="K191" s="2">
        <v>1</v>
      </c>
      <c r="L191" s="19" t="s">
        <v>100</v>
      </c>
      <c r="M191" s="3">
        <v>461</v>
      </c>
      <c r="N191" s="66" t="s">
        <v>156</v>
      </c>
      <c r="O191" s="66" t="s">
        <v>157</v>
      </c>
      <c r="Q191" s="3"/>
      <c r="S191" s="3"/>
    </row>
    <row r="192" spans="1:19" hidden="1" x14ac:dyDescent="0.2">
      <c r="A192" s="2">
        <v>9</v>
      </c>
      <c r="B192" s="2" t="s">
        <v>51</v>
      </c>
      <c r="C192" s="2" t="s">
        <v>2</v>
      </c>
      <c r="D192" s="13"/>
      <c r="F192" s="18"/>
      <c r="I192" s="2"/>
      <c r="J192" s="13"/>
      <c r="L192" s="18"/>
      <c r="M192" s="3"/>
      <c r="N192" s="69"/>
      <c r="O192" s="66"/>
      <c r="Q192" s="3"/>
      <c r="R192" s="3"/>
      <c r="S192" s="3"/>
    </row>
    <row r="193" spans="1:19" x14ac:dyDescent="0.2">
      <c r="A193" s="2">
        <v>10</v>
      </c>
      <c r="B193" s="2" t="s">
        <v>51</v>
      </c>
      <c r="C193" s="2" t="s">
        <v>3</v>
      </c>
      <c r="D193" s="13"/>
      <c r="F193" s="18"/>
      <c r="I193" s="2"/>
      <c r="J193" s="16" t="s">
        <v>8</v>
      </c>
      <c r="K193" s="2">
        <v>1</v>
      </c>
      <c r="L193" s="19" t="s">
        <v>95</v>
      </c>
      <c r="M193" s="3">
        <v>461</v>
      </c>
      <c r="N193" s="66" t="s">
        <v>158</v>
      </c>
      <c r="O193" s="66" t="s">
        <v>124</v>
      </c>
      <c r="Q193" s="3"/>
      <c r="R193" s="3"/>
      <c r="S193" s="3"/>
    </row>
    <row r="194" spans="1:19" hidden="1" x14ac:dyDescent="0.2">
      <c r="A194" s="2">
        <v>11</v>
      </c>
      <c r="B194" s="2" t="s">
        <v>51</v>
      </c>
      <c r="C194" s="2" t="s">
        <v>4</v>
      </c>
      <c r="I194" s="2"/>
      <c r="J194" s="16"/>
    </row>
    <row r="195" spans="1:19" hidden="1" x14ac:dyDescent="0.2">
      <c r="A195" s="2">
        <v>12</v>
      </c>
      <c r="B195" s="2" t="s">
        <v>51</v>
      </c>
      <c r="C195" s="2" t="s">
        <v>5</v>
      </c>
      <c r="D195" s="13"/>
      <c r="I195" s="2"/>
      <c r="J195" s="16"/>
      <c r="L195" s="18"/>
    </row>
    <row r="196" spans="1:19" hidden="1" x14ac:dyDescent="0.2">
      <c r="A196" s="2">
        <v>13</v>
      </c>
      <c r="B196" s="2" t="s">
        <v>51</v>
      </c>
      <c r="C196" s="2" t="s">
        <v>6</v>
      </c>
      <c r="I196" s="2"/>
      <c r="J196" s="16"/>
      <c r="M196" s="3"/>
      <c r="N196" s="69"/>
      <c r="O196" s="66"/>
      <c r="Q196" s="3"/>
      <c r="S196" s="3"/>
    </row>
    <row r="197" spans="1:19" x14ac:dyDescent="0.2">
      <c r="A197" s="2">
        <v>14</v>
      </c>
      <c r="B197" s="2" t="s">
        <v>51</v>
      </c>
      <c r="C197" s="2" t="s">
        <v>0</v>
      </c>
      <c r="D197" s="13"/>
      <c r="I197" s="2"/>
      <c r="J197" s="13" t="s">
        <v>7</v>
      </c>
      <c r="K197" s="2">
        <v>1</v>
      </c>
      <c r="L197" s="19" t="s">
        <v>95</v>
      </c>
    </row>
    <row r="198" spans="1:19" x14ac:dyDescent="0.2">
      <c r="A198" s="2">
        <v>15</v>
      </c>
      <c r="B198" s="2" t="s">
        <v>51</v>
      </c>
      <c r="C198" s="2" t="s">
        <v>1</v>
      </c>
      <c r="I198" s="2"/>
      <c r="J198" s="16" t="s">
        <v>8</v>
      </c>
      <c r="K198" s="2">
        <v>1</v>
      </c>
      <c r="L198" s="19" t="s">
        <v>100</v>
      </c>
      <c r="M198" s="3"/>
      <c r="N198" s="69"/>
      <c r="O198" s="66"/>
      <c r="Q198" s="3"/>
      <c r="R198" s="3"/>
      <c r="S198" s="3"/>
    </row>
    <row r="199" spans="1:19" hidden="1" x14ac:dyDescent="0.2">
      <c r="A199" s="2">
        <v>16</v>
      </c>
      <c r="B199" s="2" t="s">
        <v>51</v>
      </c>
      <c r="C199" s="2" t="s">
        <v>2</v>
      </c>
      <c r="I199" s="2"/>
      <c r="J199" s="13"/>
      <c r="L199" s="18"/>
      <c r="M199" s="60"/>
      <c r="N199" s="69"/>
      <c r="O199" s="69"/>
      <c r="Q199" s="3"/>
      <c r="R199" s="3"/>
      <c r="S199" s="3"/>
    </row>
    <row r="200" spans="1:19" ht="25.5" x14ac:dyDescent="0.2">
      <c r="A200" s="2">
        <v>17</v>
      </c>
      <c r="B200" s="2" t="s">
        <v>51</v>
      </c>
      <c r="C200" s="2" t="s">
        <v>3</v>
      </c>
      <c r="I200" s="2"/>
      <c r="J200" s="16" t="s">
        <v>119</v>
      </c>
      <c r="K200" s="2">
        <v>1</v>
      </c>
      <c r="L200" s="19" t="s">
        <v>95</v>
      </c>
      <c r="M200" s="55" t="s">
        <v>139</v>
      </c>
      <c r="N200" s="67" t="s">
        <v>253</v>
      </c>
      <c r="O200" s="69" t="s">
        <v>149</v>
      </c>
      <c r="Q200" s="3"/>
    </row>
    <row r="201" spans="1:19" hidden="1" x14ac:dyDescent="0.2">
      <c r="A201" s="2">
        <v>18</v>
      </c>
      <c r="B201" s="2" t="s">
        <v>51</v>
      </c>
      <c r="C201" s="2" t="s">
        <v>4</v>
      </c>
      <c r="J201" s="16"/>
    </row>
    <row r="202" spans="1:19" hidden="1" x14ac:dyDescent="0.2">
      <c r="A202" s="2">
        <v>19</v>
      </c>
      <c r="B202" s="2" t="s">
        <v>51</v>
      </c>
      <c r="C202" s="2" t="s">
        <v>5</v>
      </c>
      <c r="D202" s="13"/>
      <c r="I202" s="2"/>
      <c r="J202" s="16"/>
      <c r="L202" s="18"/>
    </row>
    <row r="203" spans="1:19" hidden="1" x14ac:dyDescent="0.2">
      <c r="A203" s="2">
        <v>20</v>
      </c>
      <c r="B203" s="2" t="s">
        <v>51</v>
      </c>
      <c r="C203" s="2" t="s">
        <v>6</v>
      </c>
      <c r="F203" s="18"/>
      <c r="I203" s="2"/>
      <c r="J203" s="16"/>
      <c r="M203" s="3"/>
      <c r="N203" s="69"/>
      <c r="O203" s="66"/>
      <c r="Q203" s="3"/>
      <c r="R203" s="3"/>
      <c r="S203" s="3"/>
    </row>
    <row r="204" spans="1:19" x14ac:dyDescent="0.2">
      <c r="A204" s="2">
        <v>21</v>
      </c>
      <c r="B204" s="2" t="s">
        <v>51</v>
      </c>
      <c r="C204" s="2" t="s">
        <v>0</v>
      </c>
      <c r="D204" s="13"/>
      <c r="I204" s="2"/>
      <c r="J204" s="13" t="s">
        <v>7</v>
      </c>
      <c r="K204" s="2">
        <v>1</v>
      </c>
      <c r="L204" s="19" t="s">
        <v>95</v>
      </c>
      <c r="M204" s="2">
        <v>278</v>
      </c>
      <c r="N204" s="42" t="s">
        <v>160</v>
      </c>
      <c r="O204" s="42" t="s">
        <v>125</v>
      </c>
    </row>
    <row r="205" spans="1:19" x14ac:dyDescent="0.2">
      <c r="A205" s="2">
        <v>22</v>
      </c>
      <c r="B205" s="2" t="s">
        <v>51</v>
      </c>
      <c r="C205" s="2" t="s">
        <v>1</v>
      </c>
      <c r="D205" s="13"/>
      <c r="F205" s="18"/>
      <c r="I205" s="2"/>
      <c r="J205" s="16" t="s">
        <v>120</v>
      </c>
      <c r="K205" s="2">
        <v>1</v>
      </c>
      <c r="L205" s="19" t="s">
        <v>100</v>
      </c>
      <c r="M205" s="3"/>
      <c r="N205" s="69"/>
      <c r="O205" s="66"/>
      <c r="Q205" s="3"/>
      <c r="R205" s="3"/>
      <c r="S205" s="3"/>
    </row>
    <row r="206" spans="1:19" hidden="1" x14ac:dyDescent="0.2">
      <c r="A206" s="2">
        <v>23</v>
      </c>
      <c r="B206" s="2" t="s">
        <v>51</v>
      </c>
      <c r="C206" s="2" t="s">
        <v>2</v>
      </c>
      <c r="I206" s="2"/>
      <c r="J206" s="13"/>
      <c r="L206" s="18"/>
      <c r="M206" s="3"/>
      <c r="N206" s="69"/>
      <c r="O206" s="66"/>
      <c r="Q206" s="3"/>
      <c r="R206" s="3"/>
      <c r="S206" s="3"/>
    </row>
    <row r="207" spans="1:19" ht="25.5" x14ac:dyDescent="0.2">
      <c r="A207" s="2">
        <v>24</v>
      </c>
      <c r="B207" s="2" t="s">
        <v>51</v>
      </c>
      <c r="C207" s="2" t="s">
        <v>3</v>
      </c>
      <c r="I207" s="2"/>
      <c r="J207" s="16" t="s">
        <v>119</v>
      </c>
      <c r="K207" s="2">
        <v>1</v>
      </c>
      <c r="L207" s="19" t="s">
        <v>95</v>
      </c>
      <c r="M207" s="55" t="s">
        <v>159</v>
      </c>
      <c r="N207" s="67" t="s">
        <v>254</v>
      </c>
      <c r="O207" s="67" t="s">
        <v>161</v>
      </c>
      <c r="Q207" s="3"/>
      <c r="R207" s="3"/>
      <c r="S207" s="3"/>
    </row>
    <row r="208" spans="1:19" hidden="1" x14ac:dyDescent="0.2">
      <c r="A208" s="2">
        <v>25</v>
      </c>
      <c r="B208" s="2" t="s">
        <v>51</v>
      </c>
      <c r="C208" s="2" t="s">
        <v>4</v>
      </c>
      <c r="I208" s="2"/>
      <c r="J208" s="16"/>
      <c r="P208" s="2" t="s">
        <v>94</v>
      </c>
    </row>
    <row r="209" spans="1:19" hidden="1" x14ac:dyDescent="0.2">
      <c r="A209" s="2">
        <v>26</v>
      </c>
      <c r="B209" s="2" t="s">
        <v>51</v>
      </c>
      <c r="C209" s="2" t="s">
        <v>5</v>
      </c>
      <c r="I209" s="2"/>
      <c r="J209" s="16"/>
      <c r="L209" s="18"/>
      <c r="M209" s="55"/>
      <c r="O209" s="67"/>
    </row>
    <row r="210" spans="1:19" hidden="1" x14ac:dyDescent="0.2">
      <c r="A210" s="2">
        <v>27</v>
      </c>
      <c r="B210" s="2" t="s">
        <v>51</v>
      </c>
      <c r="C210" s="2" t="s">
        <v>6</v>
      </c>
      <c r="F210" s="18"/>
      <c r="I210" s="2"/>
      <c r="J210" s="16"/>
      <c r="M210" s="3"/>
      <c r="N210" s="69"/>
      <c r="O210" s="66"/>
      <c r="P210" s="3"/>
      <c r="R210" s="3"/>
      <c r="S210" s="3"/>
    </row>
    <row r="211" spans="1:19" x14ac:dyDescent="0.2">
      <c r="A211" s="2">
        <v>28</v>
      </c>
      <c r="B211" s="2" t="s">
        <v>51</v>
      </c>
      <c r="C211" s="2" t="s">
        <v>0</v>
      </c>
      <c r="I211" s="2"/>
      <c r="J211" s="13" t="s">
        <v>7</v>
      </c>
      <c r="K211" s="2">
        <v>1</v>
      </c>
      <c r="L211" s="19" t="s">
        <v>95</v>
      </c>
      <c r="M211" s="2">
        <v>278</v>
      </c>
      <c r="N211" s="42" t="s">
        <v>162</v>
      </c>
    </row>
    <row r="212" spans="1:19" x14ac:dyDescent="0.2">
      <c r="A212" s="2">
        <v>29</v>
      </c>
      <c r="B212" s="2" t="s">
        <v>51</v>
      </c>
      <c r="C212" s="2" t="s">
        <v>1</v>
      </c>
      <c r="I212" s="2"/>
      <c r="J212" s="16" t="s">
        <v>8</v>
      </c>
      <c r="K212" s="2">
        <v>1</v>
      </c>
      <c r="L212" s="19" t="s">
        <v>100</v>
      </c>
      <c r="S212" s="3"/>
    </row>
    <row r="213" spans="1:19" hidden="1" x14ac:dyDescent="0.2">
      <c r="A213" s="2">
        <v>30</v>
      </c>
      <c r="B213" s="2" t="s">
        <v>51</v>
      </c>
      <c r="C213" s="2" t="s">
        <v>2</v>
      </c>
      <c r="D213" s="13"/>
      <c r="M213" s="3"/>
      <c r="N213" s="69"/>
      <c r="O213" s="66"/>
      <c r="P213" s="3"/>
      <c r="Q213" s="3"/>
      <c r="R213" s="3"/>
      <c r="S213" s="3"/>
    </row>
    <row r="214" spans="1:19" hidden="1" x14ac:dyDescent="0.2"/>
    <row r="215" spans="1:19" hidden="1" x14ac:dyDescent="0.2">
      <c r="I215" s="2"/>
      <c r="J215" s="16"/>
    </row>
    <row r="216" spans="1:19" hidden="1" x14ac:dyDescent="0.2">
      <c r="I216" s="2"/>
      <c r="J216" s="16"/>
    </row>
    <row r="217" spans="1:19" hidden="1" x14ac:dyDescent="0.2">
      <c r="E217" s="2" t="s">
        <v>9</v>
      </c>
      <c r="F217" s="19">
        <f>COUNTIF($D$184:$D$214,E217)</f>
        <v>0</v>
      </c>
      <c r="H217" s="2" t="s">
        <v>22</v>
      </c>
      <c r="I217" s="2">
        <f>COUNTIF($G$184:$G$214,H217)</f>
        <v>0</v>
      </c>
      <c r="J217" s="16"/>
      <c r="K217" s="2" t="s">
        <v>8</v>
      </c>
      <c r="L217" s="19">
        <f>COUNTIF($J$185:$J$214,K217)</f>
        <v>4</v>
      </c>
    </row>
    <row r="218" spans="1:19" hidden="1" x14ac:dyDescent="0.2">
      <c r="E218" s="2" t="s">
        <v>22</v>
      </c>
      <c r="F218" s="19">
        <f>COUNTIF($D$184:$D$214,E218)</f>
        <v>0</v>
      </c>
      <c r="H218" s="2" t="s">
        <v>11</v>
      </c>
      <c r="I218" s="2">
        <f t="shared" ref="I218:I225" si="6">COUNTIF($G$184:$G$214,H218)</f>
        <v>0</v>
      </c>
      <c r="J218" s="16"/>
      <c r="K218" s="2" t="s">
        <v>7</v>
      </c>
      <c r="L218" s="19">
        <f>COUNTIF($J$185:$J$214,K218)</f>
        <v>4</v>
      </c>
    </row>
    <row r="219" spans="1:19" hidden="1" x14ac:dyDescent="0.2">
      <c r="E219" s="2" t="s">
        <v>10</v>
      </c>
      <c r="F219" s="19">
        <f t="shared" ref="F219" si="7">COUNTIF($D$184:$D$214,E219)</f>
        <v>0</v>
      </c>
      <c r="H219" s="2" t="s">
        <v>12</v>
      </c>
      <c r="I219" s="2">
        <f t="shared" si="6"/>
        <v>0</v>
      </c>
      <c r="J219" s="16"/>
      <c r="K219" s="2" t="s">
        <v>113</v>
      </c>
      <c r="L219" s="19">
        <f>COUNTIF($J$185:$J$214,K219)</f>
        <v>0</v>
      </c>
    </row>
    <row r="220" spans="1:19" hidden="1" x14ac:dyDescent="0.2">
      <c r="E220" s="2" t="s">
        <v>17</v>
      </c>
      <c r="F220" s="19">
        <f>COUNTIF($D$184:$D$214,E220)</f>
        <v>0</v>
      </c>
      <c r="H220" s="2" t="s">
        <v>13</v>
      </c>
      <c r="I220" s="2">
        <f t="shared" si="6"/>
        <v>0</v>
      </c>
      <c r="J220" s="16"/>
      <c r="K220" s="2" t="s">
        <v>120</v>
      </c>
      <c r="L220" s="19">
        <f>COUNTIF($J$185:$J$214,K220)</f>
        <v>1</v>
      </c>
    </row>
    <row r="221" spans="1:19" hidden="1" x14ac:dyDescent="0.2">
      <c r="H221" s="2" t="s">
        <v>15</v>
      </c>
      <c r="I221" s="2">
        <f t="shared" si="6"/>
        <v>0</v>
      </c>
      <c r="J221" s="16"/>
      <c r="K221" s="2" t="s">
        <v>119</v>
      </c>
      <c r="L221" s="19">
        <f>COUNTIF($J$185:$J$214,K221)</f>
        <v>4</v>
      </c>
    </row>
    <row r="222" spans="1:19" hidden="1" x14ac:dyDescent="0.2">
      <c r="H222" s="2" t="s">
        <v>14</v>
      </c>
      <c r="I222" s="2">
        <f t="shared" si="6"/>
        <v>0</v>
      </c>
      <c r="J222" s="16"/>
    </row>
    <row r="223" spans="1:19" hidden="1" x14ac:dyDescent="0.2">
      <c r="H223" s="2" t="s">
        <v>16</v>
      </c>
      <c r="I223" s="2">
        <f t="shared" si="6"/>
        <v>0</v>
      </c>
      <c r="J223" s="16"/>
    </row>
    <row r="224" spans="1:19" hidden="1" x14ac:dyDescent="0.2">
      <c r="H224" s="2" t="s">
        <v>23</v>
      </c>
      <c r="I224" s="2">
        <f t="shared" si="6"/>
        <v>0</v>
      </c>
      <c r="J224" s="16"/>
    </row>
    <row r="225" spans="1:19" hidden="1" x14ac:dyDescent="0.2">
      <c r="H225" s="2" t="s">
        <v>17</v>
      </c>
      <c r="I225" s="2">
        <f t="shared" si="6"/>
        <v>0</v>
      </c>
      <c r="J225" s="16"/>
    </row>
    <row r="226" spans="1:19" hidden="1" x14ac:dyDescent="0.2">
      <c r="I226" s="2"/>
      <c r="J226" s="16"/>
    </row>
    <row r="227" spans="1:19" hidden="1" x14ac:dyDescent="0.2">
      <c r="E227" s="2" t="s">
        <v>30</v>
      </c>
      <c r="H227" s="2" t="s">
        <v>30</v>
      </c>
      <c r="I227" s="2"/>
      <c r="J227" s="16"/>
      <c r="K227" s="2" t="s">
        <v>30</v>
      </c>
    </row>
    <row r="228" spans="1:19" hidden="1" x14ac:dyDescent="0.2">
      <c r="E228" s="1" t="s">
        <v>29</v>
      </c>
      <c r="F228" s="17">
        <f>SUM(F217:F226)</f>
        <v>0</v>
      </c>
      <c r="H228" s="1" t="s">
        <v>29</v>
      </c>
      <c r="I228" s="1">
        <f>SUM(I217:I226)</f>
        <v>0</v>
      </c>
      <c r="J228" s="16"/>
      <c r="K228" s="1" t="s">
        <v>29</v>
      </c>
      <c r="L228" s="17">
        <f>SUM(L217:L226)</f>
        <v>13</v>
      </c>
      <c r="M228" s="1"/>
      <c r="N228" s="77"/>
      <c r="O228" s="65"/>
      <c r="P228" s="1"/>
      <c r="Q228" s="1"/>
      <c r="R228" s="1"/>
      <c r="S228" s="1"/>
    </row>
    <row r="229" spans="1:19" s="11" customFormat="1" hidden="1" x14ac:dyDescent="0.2">
      <c r="A229" s="11" t="s">
        <v>35</v>
      </c>
      <c r="D229" s="26"/>
      <c r="F229" s="27"/>
      <c r="J229" s="26"/>
      <c r="L229" s="27"/>
      <c r="N229" s="78"/>
      <c r="O229" s="68"/>
    </row>
    <row r="230" spans="1:19" hidden="1" x14ac:dyDescent="0.2">
      <c r="A230" s="1" t="s">
        <v>18</v>
      </c>
      <c r="B230" s="1"/>
      <c r="C230" s="8" t="s">
        <v>112</v>
      </c>
      <c r="D230" s="91" t="s">
        <v>21</v>
      </c>
      <c r="E230" s="92"/>
      <c r="F230" s="93"/>
      <c r="G230" s="94" t="s">
        <v>46</v>
      </c>
      <c r="H230" s="94"/>
      <c r="I230" s="94"/>
      <c r="J230" s="95" t="s">
        <v>47</v>
      </c>
      <c r="K230" s="96"/>
      <c r="L230" s="97"/>
      <c r="M230" s="41"/>
      <c r="N230" s="76"/>
      <c r="O230" s="64"/>
      <c r="P230" s="59" t="s">
        <v>72</v>
      </c>
      <c r="Q230" s="39" t="s">
        <v>116</v>
      </c>
      <c r="R230" s="40" t="s">
        <v>73</v>
      </c>
      <c r="S230" s="44" t="s">
        <v>74</v>
      </c>
    </row>
    <row r="231" spans="1:19" hidden="1" x14ac:dyDescent="0.2">
      <c r="A231" s="1" t="s">
        <v>19</v>
      </c>
      <c r="B231" s="1"/>
      <c r="C231" s="1" t="s">
        <v>20</v>
      </c>
      <c r="D231" s="12" t="s">
        <v>27</v>
      </c>
      <c r="E231" s="1" t="s">
        <v>24</v>
      </c>
      <c r="F231" s="17" t="s">
        <v>25</v>
      </c>
      <c r="G231" s="1" t="s">
        <v>27</v>
      </c>
      <c r="H231" s="1" t="s">
        <v>24</v>
      </c>
      <c r="I231" s="1" t="s">
        <v>25</v>
      </c>
      <c r="J231" s="12" t="s">
        <v>27</v>
      </c>
      <c r="K231" s="1" t="s">
        <v>24</v>
      </c>
      <c r="L231" s="17" t="s">
        <v>25</v>
      </c>
      <c r="M231" s="1"/>
      <c r="N231" s="77"/>
      <c r="O231" s="65"/>
      <c r="P231" s="1"/>
      <c r="Q231" s="1"/>
      <c r="R231" s="1"/>
      <c r="S231" s="1"/>
    </row>
    <row r="232" spans="1:19" hidden="1" x14ac:dyDescent="0.2">
      <c r="I232" s="2"/>
      <c r="J232" s="16"/>
    </row>
    <row r="233" spans="1:19" x14ac:dyDescent="0.2">
      <c r="A233" s="2">
        <v>1</v>
      </c>
      <c r="B233" s="2" t="s">
        <v>52</v>
      </c>
      <c r="C233" s="2" t="s">
        <v>3</v>
      </c>
      <c r="D233" s="13"/>
      <c r="J233" s="16" t="s">
        <v>8</v>
      </c>
      <c r="K233" s="2">
        <v>1</v>
      </c>
      <c r="L233" s="19" t="s">
        <v>95</v>
      </c>
      <c r="M233" s="2">
        <v>461</v>
      </c>
      <c r="N233" s="42" t="s">
        <v>163</v>
      </c>
      <c r="O233" s="42" t="s">
        <v>124</v>
      </c>
      <c r="P233" s="3"/>
      <c r="Q233" s="3"/>
      <c r="R233" s="3"/>
      <c r="S233" s="3"/>
    </row>
    <row r="234" spans="1:19" hidden="1" x14ac:dyDescent="0.2">
      <c r="A234" s="2">
        <v>2</v>
      </c>
      <c r="B234" s="2" t="s">
        <v>52</v>
      </c>
      <c r="C234" s="2" t="s">
        <v>4</v>
      </c>
      <c r="J234" s="16"/>
    </row>
    <row r="235" spans="1:19" x14ac:dyDescent="0.2">
      <c r="A235" s="2">
        <v>3</v>
      </c>
      <c r="B235" s="2" t="s">
        <v>52</v>
      </c>
      <c r="C235" s="2" t="s">
        <v>5</v>
      </c>
      <c r="D235" s="13"/>
      <c r="I235" s="2"/>
      <c r="J235" s="16" t="s">
        <v>119</v>
      </c>
      <c r="K235" s="2" t="s">
        <v>95</v>
      </c>
      <c r="L235" s="19" t="s">
        <v>99</v>
      </c>
      <c r="M235" s="3">
        <v>461</v>
      </c>
      <c r="N235" s="66" t="s">
        <v>164</v>
      </c>
      <c r="O235" s="42" t="s">
        <v>165</v>
      </c>
    </row>
    <row r="236" spans="1:19" ht="13.5" hidden="1" customHeight="1" x14ac:dyDescent="0.2">
      <c r="A236" s="2">
        <v>4</v>
      </c>
      <c r="B236" s="2" t="s">
        <v>52</v>
      </c>
      <c r="C236" s="2" t="s">
        <v>6</v>
      </c>
      <c r="I236" s="2"/>
      <c r="J236" s="16"/>
      <c r="M236" s="3"/>
      <c r="N236" s="69"/>
      <c r="O236" s="66"/>
      <c r="P236" s="3"/>
      <c r="R236" s="3"/>
      <c r="S236" s="3"/>
    </row>
    <row r="237" spans="1:19" x14ac:dyDescent="0.2">
      <c r="A237" s="2">
        <v>5</v>
      </c>
      <c r="B237" s="2" t="s">
        <v>52</v>
      </c>
      <c r="C237" s="2" t="s">
        <v>0</v>
      </c>
      <c r="F237" s="18"/>
      <c r="I237" s="2"/>
      <c r="J237" s="13" t="s">
        <v>7</v>
      </c>
      <c r="K237" s="2">
        <v>1</v>
      </c>
      <c r="L237" s="19" t="s">
        <v>95</v>
      </c>
    </row>
    <row r="238" spans="1:19" x14ac:dyDescent="0.2">
      <c r="A238" s="2">
        <v>6</v>
      </c>
      <c r="B238" s="2" t="s">
        <v>52</v>
      </c>
      <c r="C238" s="2" t="s">
        <v>1</v>
      </c>
      <c r="J238" s="16" t="s">
        <v>120</v>
      </c>
      <c r="K238" s="2">
        <v>1</v>
      </c>
      <c r="L238" s="19" t="s">
        <v>100</v>
      </c>
      <c r="S238" s="3"/>
    </row>
    <row r="239" spans="1:19" hidden="1" x14ac:dyDescent="0.2">
      <c r="A239" s="2">
        <v>7</v>
      </c>
      <c r="B239" s="2" t="s">
        <v>52</v>
      </c>
      <c r="C239" s="2" t="s">
        <v>2</v>
      </c>
      <c r="I239" s="2"/>
      <c r="J239" s="13"/>
      <c r="L239" s="18"/>
      <c r="M239" s="3"/>
      <c r="N239" s="69"/>
      <c r="O239" s="66"/>
      <c r="P239" s="3"/>
    </row>
    <row r="240" spans="1:19" x14ac:dyDescent="0.2">
      <c r="A240" s="2">
        <v>8</v>
      </c>
      <c r="B240" s="2" t="s">
        <v>52</v>
      </c>
      <c r="C240" s="2" t="s">
        <v>3</v>
      </c>
      <c r="I240" s="2"/>
      <c r="J240" s="16" t="s">
        <v>8</v>
      </c>
      <c r="K240" s="2">
        <v>1</v>
      </c>
      <c r="L240" s="19" t="s">
        <v>95</v>
      </c>
      <c r="M240" s="2">
        <v>461</v>
      </c>
      <c r="N240" s="42" t="s">
        <v>166</v>
      </c>
      <c r="O240" s="42" t="s">
        <v>149</v>
      </c>
      <c r="P240" s="3"/>
    </row>
    <row r="241" spans="1:19" hidden="1" x14ac:dyDescent="0.2">
      <c r="A241" s="2">
        <v>9</v>
      </c>
      <c r="B241" s="2" t="s">
        <v>52</v>
      </c>
      <c r="C241" s="2" t="s">
        <v>4</v>
      </c>
      <c r="I241" s="2"/>
      <c r="J241" s="16"/>
    </row>
    <row r="242" spans="1:19" hidden="1" x14ac:dyDescent="0.2">
      <c r="A242" s="2">
        <v>10</v>
      </c>
      <c r="B242" s="2" t="s">
        <v>52</v>
      </c>
      <c r="C242" s="2" t="s">
        <v>5</v>
      </c>
      <c r="D242" s="13"/>
      <c r="I242" s="2"/>
      <c r="J242" s="16"/>
      <c r="L242" s="18"/>
      <c r="P242" s="61" t="s">
        <v>96</v>
      </c>
    </row>
    <row r="243" spans="1:19" hidden="1" x14ac:dyDescent="0.2">
      <c r="A243" s="2">
        <v>11</v>
      </c>
      <c r="B243" s="2" t="s">
        <v>52</v>
      </c>
      <c r="C243" s="2" t="s">
        <v>6</v>
      </c>
      <c r="F243" s="18"/>
      <c r="I243" s="2"/>
      <c r="J243" s="16"/>
      <c r="M243" s="3"/>
      <c r="O243" s="66"/>
      <c r="R243" s="3"/>
      <c r="S243" s="3"/>
    </row>
    <row r="244" spans="1:19" x14ac:dyDescent="0.2">
      <c r="A244" s="2">
        <v>12</v>
      </c>
      <c r="B244" s="2" t="s">
        <v>52</v>
      </c>
      <c r="C244" s="2" t="s">
        <v>0</v>
      </c>
      <c r="G244" s="16"/>
      <c r="J244" s="13" t="s">
        <v>7</v>
      </c>
      <c r="K244" s="2">
        <v>1</v>
      </c>
      <c r="L244" s="19" t="s">
        <v>95</v>
      </c>
    </row>
    <row r="245" spans="1:19" x14ac:dyDescent="0.2">
      <c r="A245" s="2">
        <v>13</v>
      </c>
      <c r="B245" s="2" t="s">
        <v>52</v>
      </c>
      <c r="C245" s="2" t="s">
        <v>1</v>
      </c>
      <c r="J245" s="16" t="s">
        <v>119</v>
      </c>
      <c r="K245" s="2">
        <v>1</v>
      </c>
      <c r="L245" s="19" t="s">
        <v>100</v>
      </c>
      <c r="M245" s="3">
        <v>461</v>
      </c>
      <c r="N245" s="66" t="s">
        <v>167</v>
      </c>
      <c r="O245" s="66"/>
      <c r="P245" s="3"/>
      <c r="Q245" s="3"/>
      <c r="R245" s="3"/>
      <c r="S245" s="3"/>
    </row>
    <row r="246" spans="1:19" hidden="1" x14ac:dyDescent="0.2">
      <c r="A246" s="2">
        <v>14</v>
      </c>
      <c r="B246" s="2" t="s">
        <v>52</v>
      </c>
      <c r="C246" s="2" t="s">
        <v>2</v>
      </c>
      <c r="G246" s="16"/>
      <c r="I246" s="2"/>
      <c r="J246" s="13"/>
      <c r="L246" s="18"/>
      <c r="M246" s="3"/>
      <c r="N246" s="69"/>
      <c r="O246" s="66"/>
      <c r="P246" s="3"/>
    </row>
    <row r="247" spans="1:19" ht="51" x14ac:dyDescent="0.2">
      <c r="A247" s="2">
        <v>15</v>
      </c>
      <c r="B247" s="2" t="s">
        <v>52</v>
      </c>
      <c r="C247" s="2" t="s">
        <v>3</v>
      </c>
      <c r="D247" s="13"/>
      <c r="F247" s="18"/>
      <c r="G247" s="16"/>
      <c r="I247" s="2"/>
      <c r="J247" s="16" t="s">
        <v>8</v>
      </c>
      <c r="K247" s="2">
        <v>1</v>
      </c>
      <c r="L247" s="19" t="s">
        <v>95</v>
      </c>
      <c r="M247" s="55" t="s">
        <v>168</v>
      </c>
      <c r="N247" s="67" t="s">
        <v>256</v>
      </c>
      <c r="O247" s="67" t="s">
        <v>169</v>
      </c>
      <c r="P247" s="3"/>
    </row>
    <row r="248" spans="1:19" hidden="1" x14ac:dyDescent="0.2">
      <c r="A248" s="2">
        <v>16</v>
      </c>
      <c r="B248" s="2" t="s">
        <v>52</v>
      </c>
      <c r="C248" s="2" t="s">
        <v>4</v>
      </c>
      <c r="I248" s="2"/>
      <c r="J248" s="16"/>
      <c r="M248" s="55"/>
      <c r="O248" s="67"/>
    </row>
    <row r="249" spans="1:19" hidden="1" x14ac:dyDescent="0.2">
      <c r="A249" s="2">
        <v>17</v>
      </c>
      <c r="B249" s="2" t="s">
        <v>52</v>
      </c>
      <c r="C249" s="2" t="s">
        <v>5</v>
      </c>
      <c r="I249" s="2"/>
      <c r="J249" s="16"/>
      <c r="L249" s="18"/>
    </row>
    <row r="250" spans="1:19" hidden="1" x14ac:dyDescent="0.2">
      <c r="A250" s="2">
        <v>18</v>
      </c>
      <c r="B250" s="2" t="s">
        <v>52</v>
      </c>
      <c r="C250" s="2" t="s">
        <v>6</v>
      </c>
      <c r="I250" s="2"/>
      <c r="J250" s="16"/>
      <c r="M250" s="3"/>
      <c r="N250" s="69"/>
      <c r="O250" s="66"/>
      <c r="P250" s="3"/>
      <c r="Q250" s="3"/>
      <c r="R250" s="3"/>
      <c r="S250" s="3"/>
    </row>
    <row r="251" spans="1:19" x14ac:dyDescent="0.2">
      <c r="A251" s="2">
        <v>19</v>
      </c>
      <c r="B251" s="2" t="s">
        <v>52</v>
      </c>
      <c r="C251" s="2" t="s">
        <v>0</v>
      </c>
      <c r="I251" s="2"/>
      <c r="J251" s="13" t="s">
        <v>7</v>
      </c>
      <c r="K251" s="2">
        <v>1</v>
      </c>
      <c r="L251" s="19" t="s">
        <v>95</v>
      </c>
      <c r="M251" s="3">
        <v>515</v>
      </c>
      <c r="N251" s="67" t="s">
        <v>171</v>
      </c>
      <c r="O251" s="69" t="s">
        <v>170</v>
      </c>
    </row>
    <row r="252" spans="1:19" x14ac:dyDescent="0.2">
      <c r="A252" s="2">
        <v>20</v>
      </c>
      <c r="B252" s="2" t="s">
        <v>52</v>
      </c>
      <c r="C252" s="2" t="s">
        <v>1</v>
      </c>
      <c r="I252" s="2"/>
      <c r="J252" s="16" t="s">
        <v>119</v>
      </c>
      <c r="K252" s="2">
        <v>1</v>
      </c>
      <c r="L252" s="19" t="s">
        <v>100</v>
      </c>
      <c r="M252" s="2">
        <v>461</v>
      </c>
      <c r="N252" s="67" t="s">
        <v>172</v>
      </c>
    </row>
    <row r="253" spans="1:19" hidden="1" x14ac:dyDescent="0.2">
      <c r="A253" s="2">
        <v>21</v>
      </c>
      <c r="B253" s="2" t="s">
        <v>52</v>
      </c>
      <c r="C253" s="2" t="s">
        <v>2</v>
      </c>
      <c r="I253" s="2"/>
      <c r="J253" s="13"/>
      <c r="L253" s="18"/>
      <c r="M253" s="3"/>
      <c r="N253" s="69"/>
      <c r="O253" s="69"/>
      <c r="P253" s="3"/>
    </row>
    <row r="254" spans="1:19" x14ac:dyDescent="0.2">
      <c r="A254" s="2">
        <v>22</v>
      </c>
      <c r="B254" s="2" t="s">
        <v>52</v>
      </c>
      <c r="C254" s="2" t="s">
        <v>3</v>
      </c>
      <c r="I254" s="2"/>
      <c r="J254" s="16" t="s">
        <v>8</v>
      </c>
      <c r="K254" s="2">
        <v>1</v>
      </c>
      <c r="L254" s="19" t="s">
        <v>95</v>
      </c>
      <c r="M254" s="3"/>
      <c r="N254" s="69"/>
      <c r="O254" s="66"/>
      <c r="P254" s="3"/>
      <c r="Q254" s="3"/>
      <c r="R254" s="3"/>
      <c r="S254" s="3"/>
    </row>
    <row r="255" spans="1:19" hidden="1" x14ac:dyDescent="0.2">
      <c r="A255" s="2">
        <v>23</v>
      </c>
      <c r="B255" s="2" t="s">
        <v>52</v>
      </c>
      <c r="C255" s="2" t="s">
        <v>4</v>
      </c>
      <c r="I255" s="2"/>
      <c r="J255" s="16"/>
    </row>
    <row r="256" spans="1:19" hidden="1" x14ac:dyDescent="0.2">
      <c r="A256" s="2">
        <v>24</v>
      </c>
      <c r="B256" s="2" t="s">
        <v>52</v>
      </c>
      <c r="C256" s="2" t="s">
        <v>5</v>
      </c>
      <c r="I256" s="2"/>
      <c r="J256" s="16"/>
    </row>
    <row r="257" spans="1:19" hidden="1" x14ac:dyDescent="0.2">
      <c r="A257" s="2">
        <v>25</v>
      </c>
      <c r="B257" s="2" t="s">
        <v>52</v>
      </c>
      <c r="C257" s="2" t="s">
        <v>6</v>
      </c>
      <c r="I257" s="2"/>
      <c r="J257" s="16"/>
      <c r="P257" s="2" t="s">
        <v>76</v>
      </c>
    </row>
    <row r="258" spans="1:19" x14ac:dyDescent="0.2">
      <c r="A258" s="2">
        <v>26</v>
      </c>
      <c r="B258" s="2" t="s">
        <v>52</v>
      </c>
      <c r="C258" s="2" t="s">
        <v>0</v>
      </c>
      <c r="G258" s="16"/>
      <c r="J258" s="13" t="s">
        <v>7</v>
      </c>
      <c r="K258" s="2">
        <v>1</v>
      </c>
      <c r="L258" s="19" t="s">
        <v>95</v>
      </c>
      <c r="M258" s="3">
        <v>515</v>
      </c>
      <c r="N258" s="66" t="s">
        <v>173</v>
      </c>
      <c r="P258" s="2" t="s">
        <v>114</v>
      </c>
    </row>
    <row r="259" spans="1:19" x14ac:dyDescent="0.2">
      <c r="A259" s="2">
        <v>27</v>
      </c>
      <c r="B259" s="2" t="s">
        <v>52</v>
      </c>
      <c r="C259" s="2" t="s">
        <v>1</v>
      </c>
      <c r="I259" s="2"/>
      <c r="J259" s="16" t="s">
        <v>120</v>
      </c>
      <c r="K259" s="2">
        <v>1</v>
      </c>
      <c r="L259" s="19" t="s">
        <v>100</v>
      </c>
      <c r="P259" s="2" t="s">
        <v>77</v>
      </c>
      <c r="S259" s="3"/>
    </row>
    <row r="260" spans="1:19" hidden="1" x14ac:dyDescent="0.2">
      <c r="A260" s="2">
        <v>28</v>
      </c>
      <c r="B260" s="2" t="s">
        <v>52</v>
      </c>
      <c r="C260" s="2" t="s">
        <v>2</v>
      </c>
      <c r="I260" s="2"/>
      <c r="J260" s="13"/>
      <c r="L260" s="18"/>
      <c r="M260" s="3"/>
      <c r="N260" s="69"/>
      <c r="O260" s="66"/>
      <c r="Q260" s="3"/>
      <c r="R260" s="3"/>
      <c r="S260" s="3"/>
    </row>
    <row r="261" spans="1:19" x14ac:dyDescent="0.2">
      <c r="A261" s="2">
        <v>29</v>
      </c>
      <c r="B261" s="2" t="s">
        <v>52</v>
      </c>
      <c r="C261" s="2" t="s">
        <v>3</v>
      </c>
      <c r="I261" s="2"/>
      <c r="J261" s="16" t="s">
        <v>8</v>
      </c>
      <c r="K261" s="2">
        <v>1</v>
      </c>
      <c r="L261" s="19" t="s">
        <v>95</v>
      </c>
      <c r="M261" s="3"/>
      <c r="N261" s="69"/>
      <c r="O261" s="66"/>
      <c r="P261" s="3"/>
    </row>
    <row r="262" spans="1:19" hidden="1" x14ac:dyDescent="0.2">
      <c r="A262" s="2">
        <v>30</v>
      </c>
      <c r="B262" s="2" t="s">
        <v>52</v>
      </c>
      <c r="C262" s="2" t="s">
        <v>4</v>
      </c>
      <c r="I262" s="2"/>
      <c r="J262" s="16"/>
    </row>
    <row r="263" spans="1:19" hidden="1" x14ac:dyDescent="0.2">
      <c r="A263" s="2">
        <v>31</v>
      </c>
      <c r="B263" s="2" t="s">
        <v>52</v>
      </c>
      <c r="C263" s="2" t="s">
        <v>5</v>
      </c>
      <c r="I263" s="2"/>
      <c r="J263" s="16"/>
    </row>
    <row r="264" spans="1:19" hidden="1" x14ac:dyDescent="0.2">
      <c r="I264" s="2"/>
      <c r="J264" s="16"/>
    </row>
    <row r="265" spans="1:19" hidden="1" x14ac:dyDescent="0.2">
      <c r="I265" s="2"/>
      <c r="J265" s="16"/>
    </row>
    <row r="266" spans="1:19" hidden="1" x14ac:dyDescent="0.2">
      <c r="E266" s="2" t="s">
        <v>9</v>
      </c>
      <c r="F266" s="19">
        <f>COUNTIF($D$233:$D$263,E266)</f>
        <v>0</v>
      </c>
      <c r="H266" s="2" t="s">
        <v>22</v>
      </c>
      <c r="I266" s="2">
        <f t="shared" ref="I266:I274" si="8">COUNTIF($G$233:$G$263,H266)</f>
        <v>0</v>
      </c>
      <c r="J266" s="16"/>
      <c r="K266" s="2" t="s">
        <v>8</v>
      </c>
      <c r="L266" s="19">
        <f>COUNTIF($J$233:$J$263,K266)</f>
        <v>5</v>
      </c>
    </row>
    <row r="267" spans="1:19" hidden="1" x14ac:dyDescent="0.2">
      <c r="E267" s="2" t="s">
        <v>22</v>
      </c>
      <c r="F267" s="19">
        <f>COUNTIF($D$233:$D$263,E267)</f>
        <v>0</v>
      </c>
      <c r="H267" s="2" t="s">
        <v>11</v>
      </c>
      <c r="I267" s="2">
        <f t="shared" si="8"/>
        <v>0</v>
      </c>
      <c r="J267" s="16"/>
      <c r="K267" s="2" t="s">
        <v>7</v>
      </c>
      <c r="L267" s="19">
        <f>COUNTIF($J$233:$J$263,K267)</f>
        <v>4</v>
      </c>
    </row>
    <row r="268" spans="1:19" hidden="1" x14ac:dyDescent="0.2">
      <c r="E268" s="2" t="s">
        <v>10</v>
      </c>
      <c r="F268" s="19">
        <f>COUNTIF($D$233:$D$263,E268)</f>
        <v>0</v>
      </c>
      <c r="H268" s="2" t="s">
        <v>12</v>
      </c>
      <c r="I268" s="2">
        <f t="shared" si="8"/>
        <v>0</v>
      </c>
      <c r="J268" s="16"/>
      <c r="K268" s="2" t="s">
        <v>113</v>
      </c>
      <c r="L268" s="19">
        <f>COUNTIF($J$233:$J$263,K268)</f>
        <v>0</v>
      </c>
    </row>
    <row r="269" spans="1:19" hidden="1" x14ac:dyDescent="0.2">
      <c r="E269" s="2" t="s">
        <v>17</v>
      </c>
      <c r="F269" s="19">
        <f>COUNTIF($D$233:$D$263,E269)</f>
        <v>0</v>
      </c>
      <c r="H269" s="2" t="s">
        <v>13</v>
      </c>
      <c r="I269" s="2">
        <f t="shared" si="8"/>
        <v>0</v>
      </c>
      <c r="J269" s="16"/>
      <c r="K269" s="2" t="s">
        <v>120</v>
      </c>
      <c r="L269" s="19">
        <f t="shared" ref="L269:L270" si="9">COUNTIF($J$233:$J$263,K269)</f>
        <v>2</v>
      </c>
    </row>
    <row r="270" spans="1:19" hidden="1" x14ac:dyDescent="0.2">
      <c r="H270" s="2" t="s">
        <v>15</v>
      </c>
      <c r="I270" s="2">
        <f t="shared" si="8"/>
        <v>0</v>
      </c>
      <c r="J270" s="16"/>
      <c r="K270" s="2" t="s">
        <v>119</v>
      </c>
      <c r="L270" s="19">
        <f t="shared" si="9"/>
        <v>3</v>
      </c>
    </row>
    <row r="271" spans="1:19" hidden="1" x14ac:dyDescent="0.2">
      <c r="H271" s="2" t="s">
        <v>14</v>
      </c>
      <c r="I271" s="2">
        <f t="shared" si="8"/>
        <v>0</v>
      </c>
      <c r="J271" s="16"/>
    </row>
    <row r="272" spans="1:19" hidden="1" x14ac:dyDescent="0.2">
      <c r="H272" s="2" t="s">
        <v>16</v>
      </c>
      <c r="I272" s="2">
        <f t="shared" si="8"/>
        <v>0</v>
      </c>
      <c r="J272" s="16"/>
    </row>
    <row r="273" spans="1:19" hidden="1" x14ac:dyDescent="0.2">
      <c r="H273" s="2" t="s">
        <v>23</v>
      </c>
      <c r="I273" s="2">
        <f t="shared" si="8"/>
        <v>0</v>
      </c>
      <c r="J273" s="16"/>
    </row>
    <row r="274" spans="1:19" hidden="1" x14ac:dyDescent="0.2">
      <c r="H274" s="2" t="s">
        <v>17</v>
      </c>
      <c r="I274" s="2">
        <f t="shared" si="8"/>
        <v>0</v>
      </c>
      <c r="J274" s="16"/>
    </row>
    <row r="275" spans="1:19" hidden="1" x14ac:dyDescent="0.2">
      <c r="I275" s="2"/>
      <c r="J275" s="16"/>
    </row>
    <row r="276" spans="1:19" hidden="1" x14ac:dyDescent="0.2">
      <c r="E276" s="2" t="s">
        <v>30</v>
      </c>
      <c r="H276" s="2" t="s">
        <v>30</v>
      </c>
      <c r="I276" s="2"/>
      <c r="J276" s="16"/>
      <c r="K276" s="2" t="s">
        <v>30</v>
      </c>
    </row>
    <row r="277" spans="1:19" hidden="1" x14ac:dyDescent="0.2">
      <c r="E277" s="1" t="s">
        <v>29</v>
      </c>
      <c r="F277" s="17">
        <f>SUM(F266:F275)</f>
        <v>0</v>
      </c>
      <c r="H277" s="1" t="s">
        <v>29</v>
      </c>
      <c r="I277" s="1">
        <f>SUM(I266:I275)</f>
        <v>0</v>
      </c>
      <c r="J277" s="16"/>
      <c r="K277" s="1" t="s">
        <v>29</v>
      </c>
      <c r="L277" s="17">
        <f>SUM(L266:L275)</f>
        <v>14</v>
      </c>
      <c r="M277" s="1"/>
      <c r="N277" s="77"/>
      <c r="O277" s="65"/>
      <c r="P277" s="1"/>
      <c r="Q277" s="1"/>
      <c r="R277" s="1"/>
      <c r="S277" s="1"/>
    </row>
    <row r="278" spans="1:19" s="11" customFormat="1" hidden="1" x14ac:dyDescent="0.2">
      <c r="A278" s="11" t="s">
        <v>36</v>
      </c>
      <c r="D278" s="26"/>
      <c r="F278" s="27"/>
      <c r="J278" s="26"/>
      <c r="L278" s="27"/>
      <c r="N278" s="78"/>
      <c r="O278" s="68"/>
    </row>
    <row r="279" spans="1:19" hidden="1" x14ac:dyDescent="0.2">
      <c r="A279" s="1" t="s">
        <v>18</v>
      </c>
      <c r="B279" s="1"/>
      <c r="C279" s="8" t="s">
        <v>101</v>
      </c>
      <c r="D279" s="91" t="s">
        <v>21</v>
      </c>
      <c r="E279" s="92"/>
      <c r="F279" s="93"/>
      <c r="G279" s="94" t="s">
        <v>46</v>
      </c>
      <c r="H279" s="94"/>
      <c r="I279" s="94"/>
      <c r="J279" s="95" t="s">
        <v>47</v>
      </c>
      <c r="K279" s="96"/>
      <c r="L279" s="97"/>
      <c r="M279" s="41"/>
      <c r="N279" s="76"/>
      <c r="O279" s="64"/>
      <c r="P279" s="59" t="s">
        <v>72</v>
      </c>
      <c r="Q279" s="39" t="s">
        <v>116</v>
      </c>
      <c r="R279" s="40" t="s">
        <v>73</v>
      </c>
      <c r="S279" s="44" t="s">
        <v>74</v>
      </c>
    </row>
    <row r="280" spans="1:19" hidden="1" x14ac:dyDescent="0.2">
      <c r="A280" s="1" t="s">
        <v>19</v>
      </c>
      <c r="B280" s="1"/>
      <c r="C280" s="1" t="s">
        <v>20</v>
      </c>
      <c r="D280" s="12" t="s">
        <v>27</v>
      </c>
      <c r="E280" s="1" t="s">
        <v>24</v>
      </c>
      <c r="F280" s="17" t="s">
        <v>25</v>
      </c>
      <c r="G280" s="1" t="s">
        <v>27</v>
      </c>
      <c r="H280" s="1" t="s">
        <v>24</v>
      </c>
      <c r="I280" s="1" t="s">
        <v>25</v>
      </c>
      <c r="J280" s="12" t="s">
        <v>27</v>
      </c>
      <c r="K280" s="1" t="s">
        <v>24</v>
      </c>
      <c r="L280" s="17" t="s">
        <v>25</v>
      </c>
      <c r="M280" s="1"/>
      <c r="N280" s="77"/>
      <c r="O280" s="65"/>
      <c r="P280" s="1"/>
      <c r="Q280" s="1"/>
      <c r="R280" s="1"/>
      <c r="S280" s="1"/>
    </row>
    <row r="281" spans="1:19" hidden="1" x14ac:dyDescent="0.2">
      <c r="I281" s="2"/>
      <c r="J281" s="16"/>
    </row>
    <row r="282" spans="1:19" hidden="1" x14ac:dyDescent="0.2">
      <c r="A282" s="2">
        <v>1</v>
      </c>
      <c r="B282" s="2" t="s">
        <v>53</v>
      </c>
      <c r="C282" s="2" t="s">
        <v>6</v>
      </c>
      <c r="I282" s="2"/>
      <c r="J282" s="16"/>
      <c r="P282" s="2" t="s">
        <v>79</v>
      </c>
    </row>
    <row r="283" spans="1:19" hidden="1" x14ac:dyDescent="0.2">
      <c r="A283" s="2">
        <v>1</v>
      </c>
      <c r="B283" s="2" t="s">
        <v>53</v>
      </c>
      <c r="C283" s="2" t="s">
        <v>6</v>
      </c>
      <c r="G283" s="16"/>
      <c r="J283" s="16"/>
    </row>
    <row r="284" spans="1:19" x14ac:dyDescent="0.2">
      <c r="A284" s="2">
        <v>2</v>
      </c>
      <c r="B284" s="2" t="s">
        <v>53</v>
      </c>
      <c r="C284" s="2" t="s">
        <v>0</v>
      </c>
      <c r="D284" s="13"/>
      <c r="I284" s="2"/>
      <c r="J284" s="13" t="s">
        <v>7</v>
      </c>
      <c r="K284" s="2">
        <v>1</v>
      </c>
      <c r="L284" s="19" t="s">
        <v>95</v>
      </c>
      <c r="M284" s="3">
        <v>515</v>
      </c>
      <c r="N284" s="66" t="s">
        <v>174</v>
      </c>
      <c r="O284" s="42" t="s">
        <v>175</v>
      </c>
      <c r="P284" s="3" t="s">
        <v>78</v>
      </c>
    </row>
    <row r="285" spans="1:19" x14ac:dyDescent="0.2">
      <c r="A285" s="2">
        <v>3</v>
      </c>
      <c r="B285" s="2" t="s">
        <v>53</v>
      </c>
      <c r="C285" s="2" t="s">
        <v>1</v>
      </c>
      <c r="I285" s="2"/>
      <c r="J285" s="16" t="s">
        <v>119</v>
      </c>
      <c r="K285" s="2">
        <v>1</v>
      </c>
      <c r="L285" s="19" t="s">
        <v>100</v>
      </c>
      <c r="M285" s="3"/>
      <c r="N285" s="69"/>
      <c r="O285" s="66"/>
      <c r="Q285" s="3"/>
      <c r="R285" s="3"/>
      <c r="S285" s="3"/>
    </row>
    <row r="286" spans="1:19" hidden="1" x14ac:dyDescent="0.2">
      <c r="A286" s="2">
        <v>4</v>
      </c>
      <c r="B286" s="2" t="s">
        <v>53</v>
      </c>
      <c r="C286" s="2" t="s">
        <v>2</v>
      </c>
      <c r="D286" s="13"/>
      <c r="I286" s="2"/>
      <c r="J286" s="13"/>
      <c r="L286" s="18"/>
      <c r="M286" s="3"/>
      <c r="N286" s="69"/>
      <c r="O286" s="66"/>
      <c r="P286" s="3"/>
      <c r="Q286" s="3"/>
      <c r="R286" s="3"/>
      <c r="S286" s="3"/>
    </row>
    <row r="287" spans="1:19" x14ac:dyDescent="0.2">
      <c r="A287" s="2">
        <v>5</v>
      </c>
      <c r="B287" s="2" t="s">
        <v>53</v>
      </c>
      <c r="C287" s="2" t="s">
        <v>3</v>
      </c>
      <c r="I287" s="2"/>
      <c r="J287" s="16" t="s">
        <v>8</v>
      </c>
      <c r="K287" s="2">
        <v>1</v>
      </c>
      <c r="L287" s="19" t="s">
        <v>95</v>
      </c>
      <c r="M287" s="60">
        <v>340</v>
      </c>
      <c r="N287" s="67" t="s">
        <v>176</v>
      </c>
      <c r="O287" s="69" t="s">
        <v>137</v>
      </c>
      <c r="R287" s="3"/>
      <c r="S287" s="3"/>
    </row>
    <row r="288" spans="1:19" hidden="1" x14ac:dyDescent="0.2">
      <c r="A288" s="2">
        <v>6</v>
      </c>
      <c r="B288" s="2" t="s">
        <v>53</v>
      </c>
      <c r="C288" s="2" t="s">
        <v>4</v>
      </c>
      <c r="I288" s="2"/>
      <c r="J288" s="16"/>
    </row>
    <row r="289" spans="1:19" hidden="1" x14ac:dyDescent="0.2">
      <c r="A289" s="2">
        <v>7</v>
      </c>
      <c r="B289" s="2" t="s">
        <v>53</v>
      </c>
      <c r="C289" s="2" t="s">
        <v>5</v>
      </c>
      <c r="I289" s="2"/>
      <c r="J289" s="16"/>
      <c r="L289" s="18"/>
    </row>
    <row r="290" spans="1:19" hidden="1" x14ac:dyDescent="0.2">
      <c r="A290" s="2">
        <v>8</v>
      </c>
      <c r="B290" s="2" t="s">
        <v>53</v>
      </c>
      <c r="C290" s="2" t="s">
        <v>6</v>
      </c>
      <c r="I290" s="2"/>
      <c r="J290" s="16"/>
      <c r="M290" s="3"/>
      <c r="N290" s="69"/>
      <c r="O290" s="66"/>
      <c r="Q290" s="3"/>
      <c r="R290" s="3"/>
      <c r="S290" s="3"/>
    </row>
    <row r="291" spans="1:19" x14ac:dyDescent="0.2">
      <c r="A291" s="2">
        <v>9</v>
      </c>
      <c r="B291" s="2" t="s">
        <v>53</v>
      </c>
      <c r="C291" s="2" t="s">
        <v>0</v>
      </c>
      <c r="G291" s="16"/>
      <c r="J291" s="13" t="s">
        <v>7</v>
      </c>
      <c r="K291" s="2">
        <v>1</v>
      </c>
      <c r="L291" s="19" t="s">
        <v>95</v>
      </c>
      <c r="M291" s="60">
        <v>515</v>
      </c>
      <c r="N291" s="67" t="s">
        <v>177</v>
      </c>
      <c r="O291" s="69"/>
    </row>
    <row r="292" spans="1:19" x14ac:dyDescent="0.2">
      <c r="A292" s="2">
        <v>10</v>
      </c>
      <c r="B292" s="2" t="s">
        <v>53</v>
      </c>
      <c r="C292" s="2" t="s">
        <v>1</v>
      </c>
      <c r="I292" s="2"/>
      <c r="J292" s="16" t="s">
        <v>120</v>
      </c>
      <c r="K292" s="2">
        <v>1</v>
      </c>
      <c r="L292" s="19" t="s">
        <v>100</v>
      </c>
      <c r="M292" s="60"/>
      <c r="N292" s="69"/>
      <c r="O292" s="69"/>
      <c r="P292" s="3"/>
      <c r="Q292" s="3"/>
      <c r="R292" s="3"/>
      <c r="S292" s="3"/>
    </row>
    <row r="293" spans="1:19" hidden="1" x14ac:dyDescent="0.2">
      <c r="A293" s="2">
        <v>11</v>
      </c>
      <c r="B293" s="2" t="s">
        <v>53</v>
      </c>
      <c r="C293" s="2" t="s">
        <v>2</v>
      </c>
      <c r="D293" s="13"/>
      <c r="I293" s="2"/>
      <c r="J293" s="13"/>
      <c r="L293" s="18"/>
      <c r="M293" s="3"/>
      <c r="N293" s="69"/>
      <c r="O293" s="66"/>
      <c r="P293" s="3" t="s">
        <v>87</v>
      </c>
    </row>
    <row r="294" spans="1:19" x14ac:dyDescent="0.2">
      <c r="A294" s="2">
        <v>12</v>
      </c>
      <c r="B294" s="2" t="s">
        <v>53</v>
      </c>
      <c r="C294" s="2" t="s">
        <v>3</v>
      </c>
      <c r="D294" s="13"/>
      <c r="F294" s="18"/>
      <c r="I294" s="2"/>
      <c r="J294" s="16" t="s">
        <v>8</v>
      </c>
      <c r="K294" s="2">
        <v>1</v>
      </c>
      <c r="L294" s="19" t="s">
        <v>95</v>
      </c>
      <c r="M294" s="3">
        <v>340</v>
      </c>
      <c r="N294" s="42" t="s">
        <v>178</v>
      </c>
      <c r="O294" s="66"/>
      <c r="P294" s="3"/>
      <c r="Q294" s="3"/>
      <c r="R294" s="3"/>
      <c r="S294" s="3"/>
    </row>
    <row r="295" spans="1:19" x14ac:dyDescent="0.2">
      <c r="A295" s="2">
        <v>13</v>
      </c>
      <c r="B295" s="2" t="s">
        <v>53</v>
      </c>
      <c r="C295" s="2" t="s">
        <v>4</v>
      </c>
      <c r="I295" s="2"/>
      <c r="J295" s="16" t="s">
        <v>8</v>
      </c>
      <c r="K295" s="2">
        <v>2</v>
      </c>
      <c r="L295" s="19" t="s">
        <v>97</v>
      </c>
      <c r="M295" s="2">
        <v>461</v>
      </c>
      <c r="N295" s="42" t="s">
        <v>179</v>
      </c>
      <c r="O295" s="42" t="s">
        <v>180</v>
      </c>
    </row>
    <row r="296" spans="1:19" hidden="1" x14ac:dyDescent="0.2">
      <c r="A296" s="2">
        <v>14</v>
      </c>
      <c r="B296" s="2" t="s">
        <v>53</v>
      </c>
      <c r="C296" s="2" t="s">
        <v>5</v>
      </c>
      <c r="D296" s="13"/>
      <c r="I296" s="2"/>
      <c r="J296" s="16"/>
    </row>
    <row r="297" spans="1:19" hidden="1" x14ac:dyDescent="0.2">
      <c r="A297" s="2">
        <v>15</v>
      </c>
      <c r="B297" s="2" t="s">
        <v>53</v>
      </c>
      <c r="C297" s="2" t="s">
        <v>6</v>
      </c>
      <c r="I297" s="2"/>
      <c r="J297" s="16"/>
      <c r="Q297" s="3"/>
      <c r="R297" s="3"/>
      <c r="S297" s="3"/>
    </row>
    <row r="298" spans="1:19" x14ac:dyDescent="0.2">
      <c r="A298" s="2">
        <v>16</v>
      </c>
      <c r="B298" s="2" t="s">
        <v>53</v>
      </c>
      <c r="C298" s="2" t="s">
        <v>0</v>
      </c>
      <c r="G298" s="16"/>
      <c r="J298" s="13" t="s">
        <v>7</v>
      </c>
      <c r="K298" s="2">
        <v>1</v>
      </c>
      <c r="L298" s="19" t="s">
        <v>95</v>
      </c>
    </row>
    <row r="299" spans="1:19" x14ac:dyDescent="0.2">
      <c r="A299" s="2">
        <v>17</v>
      </c>
      <c r="B299" s="2" t="s">
        <v>53</v>
      </c>
      <c r="C299" s="2" t="s">
        <v>1</v>
      </c>
      <c r="D299" s="13"/>
      <c r="I299" s="2"/>
      <c r="J299" s="16" t="s">
        <v>119</v>
      </c>
      <c r="K299" s="2">
        <v>1</v>
      </c>
      <c r="L299" s="19" t="s">
        <v>100</v>
      </c>
      <c r="M299" s="3"/>
      <c r="N299" s="69"/>
      <c r="O299" s="66"/>
      <c r="P299" s="3"/>
      <c r="Q299" s="3"/>
      <c r="R299" s="3"/>
      <c r="S299" s="3"/>
    </row>
    <row r="300" spans="1:19" hidden="1" x14ac:dyDescent="0.2">
      <c r="A300" s="2">
        <v>18</v>
      </c>
      <c r="B300" s="2" t="s">
        <v>53</v>
      </c>
      <c r="C300" s="2" t="s">
        <v>2</v>
      </c>
      <c r="D300" s="13"/>
      <c r="I300" s="2"/>
      <c r="J300" s="13"/>
      <c r="L300" s="18"/>
      <c r="M300" s="3"/>
      <c r="N300" s="69"/>
      <c r="O300" s="66"/>
      <c r="P300" s="3"/>
      <c r="Q300" s="3"/>
      <c r="R300" s="3"/>
      <c r="S300" s="3"/>
    </row>
    <row r="301" spans="1:19" ht="12.75" customHeight="1" x14ac:dyDescent="0.2">
      <c r="A301" s="2">
        <v>19</v>
      </c>
      <c r="B301" s="2" t="s">
        <v>53</v>
      </c>
      <c r="C301" s="2" t="s">
        <v>3</v>
      </c>
      <c r="I301" s="2"/>
      <c r="J301" s="16" t="s">
        <v>8</v>
      </c>
      <c r="K301" s="2">
        <v>1</v>
      </c>
      <c r="L301" s="19" t="s">
        <v>95</v>
      </c>
      <c r="M301" s="2">
        <v>461</v>
      </c>
      <c r="N301" s="42" t="s">
        <v>181</v>
      </c>
      <c r="O301" s="66"/>
      <c r="P301" s="3"/>
      <c r="Q301" s="3"/>
      <c r="R301" s="3"/>
      <c r="S301" s="3"/>
    </row>
    <row r="302" spans="1:19" ht="12.75" hidden="1" customHeight="1" x14ac:dyDescent="0.2">
      <c r="A302" s="2">
        <v>20</v>
      </c>
      <c r="B302" s="2" t="s">
        <v>53</v>
      </c>
      <c r="C302" s="2" t="s">
        <v>4</v>
      </c>
      <c r="I302" s="2"/>
      <c r="J302" s="16"/>
    </row>
    <row r="303" spans="1:19" hidden="1" x14ac:dyDescent="0.2">
      <c r="A303" s="2">
        <v>21</v>
      </c>
      <c r="B303" s="2" t="s">
        <v>53</v>
      </c>
      <c r="C303" s="2" t="s">
        <v>5</v>
      </c>
      <c r="D303" s="13"/>
      <c r="I303" s="2"/>
      <c r="J303" s="16"/>
      <c r="L303" s="18"/>
    </row>
    <row r="304" spans="1:19" ht="12.75" hidden="1" customHeight="1" x14ac:dyDescent="0.2">
      <c r="A304" s="2">
        <v>22</v>
      </c>
      <c r="B304" s="2" t="s">
        <v>53</v>
      </c>
      <c r="C304" s="2" t="s">
        <v>6</v>
      </c>
      <c r="I304" s="2"/>
      <c r="J304" s="16"/>
      <c r="M304" s="3"/>
      <c r="N304" s="69"/>
      <c r="O304" s="66"/>
      <c r="P304" s="3"/>
      <c r="Q304" s="3"/>
      <c r="R304" s="3"/>
      <c r="S304" s="3"/>
    </row>
    <row r="305" spans="1:19" x14ac:dyDescent="0.2">
      <c r="A305" s="2">
        <v>23</v>
      </c>
      <c r="B305" s="2" t="s">
        <v>53</v>
      </c>
      <c r="C305" s="2" t="s">
        <v>0</v>
      </c>
      <c r="G305" s="16"/>
      <c r="J305" s="13" t="s">
        <v>7</v>
      </c>
      <c r="K305" s="2">
        <v>1</v>
      </c>
      <c r="L305" s="19" t="s">
        <v>95</v>
      </c>
    </row>
    <row r="306" spans="1:19" x14ac:dyDescent="0.2">
      <c r="A306" s="2">
        <v>24</v>
      </c>
      <c r="B306" s="2" t="s">
        <v>53</v>
      </c>
      <c r="C306" s="2" t="s">
        <v>1</v>
      </c>
      <c r="I306" s="2"/>
      <c r="J306" s="16" t="s">
        <v>120</v>
      </c>
      <c r="K306" s="2">
        <v>1</v>
      </c>
      <c r="L306" s="19" t="s">
        <v>100</v>
      </c>
      <c r="S306" s="3"/>
    </row>
    <row r="307" spans="1:19" hidden="1" x14ac:dyDescent="0.2">
      <c r="A307" s="2">
        <v>25</v>
      </c>
      <c r="B307" s="2" t="s">
        <v>53</v>
      </c>
      <c r="C307" s="2" t="s">
        <v>2</v>
      </c>
      <c r="D307" s="13"/>
      <c r="J307" s="13"/>
      <c r="L307" s="18"/>
      <c r="M307" s="3"/>
      <c r="N307" s="69"/>
      <c r="O307" s="66"/>
      <c r="P307" s="3"/>
    </row>
    <row r="308" spans="1:19" x14ac:dyDescent="0.2">
      <c r="A308" s="2">
        <v>26</v>
      </c>
      <c r="B308" s="2" t="s">
        <v>53</v>
      </c>
      <c r="C308" s="2" t="s">
        <v>3</v>
      </c>
      <c r="J308" s="16" t="s">
        <v>8</v>
      </c>
      <c r="K308" s="2">
        <v>1</v>
      </c>
      <c r="L308" s="19" t="s">
        <v>95</v>
      </c>
      <c r="M308" s="2">
        <v>461</v>
      </c>
      <c r="N308" s="42" t="s">
        <v>182</v>
      </c>
      <c r="O308" s="66"/>
      <c r="P308" s="3" t="s">
        <v>80</v>
      </c>
    </row>
    <row r="309" spans="1:19" hidden="1" x14ac:dyDescent="0.2">
      <c r="A309" s="2">
        <v>27</v>
      </c>
      <c r="B309" s="2" t="s">
        <v>53</v>
      </c>
      <c r="C309" s="2" t="s">
        <v>4</v>
      </c>
      <c r="I309" s="2"/>
      <c r="J309" s="16"/>
    </row>
    <row r="310" spans="1:19" hidden="1" x14ac:dyDescent="0.2">
      <c r="A310" s="2">
        <v>28</v>
      </c>
      <c r="B310" s="2" t="s">
        <v>53</v>
      </c>
      <c r="C310" s="2" t="s">
        <v>5</v>
      </c>
      <c r="J310" s="54"/>
      <c r="K310" s="55"/>
      <c r="L310" s="56"/>
    </row>
    <row r="311" spans="1:19" hidden="1" x14ac:dyDescent="0.2">
      <c r="A311" s="2">
        <v>29</v>
      </c>
      <c r="B311" s="2" t="s">
        <v>53</v>
      </c>
      <c r="C311" s="2" t="s">
        <v>6</v>
      </c>
      <c r="I311" s="2"/>
      <c r="J311" s="16"/>
      <c r="M311" s="55"/>
      <c r="O311" s="67"/>
      <c r="R311" s="3"/>
      <c r="S311" s="3"/>
    </row>
    <row r="312" spans="1:19" x14ac:dyDescent="0.2">
      <c r="A312" s="2">
        <v>30</v>
      </c>
      <c r="B312" s="2" t="s">
        <v>53</v>
      </c>
      <c r="C312" s="2" t="s">
        <v>0</v>
      </c>
      <c r="J312" s="13" t="s">
        <v>7</v>
      </c>
      <c r="K312" s="2">
        <v>1</v>
      </c>
      <c r="L312" s="19" t="s">
        <v>95</v>
      </c>
      <c r="M312" s="2">
        <v>515</v>
      </c>
      <c r="N312" s="42" t="s">
        <v>118</v>
      </c>
      <c r="O312" s="42" t="s">
        <v>149</v>
      </c>
    </row>
    <row r="313" spans="1:19" x14ac:dyDescent="0.2">
      <c r="A313" s="2">
        <v>31</v>
      </c>
      <c r="B313" s="2" t="s">
        <v>53</v>
      </c>
      <c r="C313" s="2" t="s">
        <v>1</v>
      </c>
      <c r="J313" s="16" t="s">
        <v>120</v>
      </c>
      <c r="K313" s="2">
        <v>1</v>
      </c>
      <c r="L313" s="19" t="s">
        <v>100</v>
      </c>
      <c r="M313" s="55"/>
      <c r="O313" s="67"/>
      <c r="S313" s="3"/>
    </row>
    <row r="314" spans="1:19" hidden="1" x14ac:dyDescent="0.2">
      <c r="D314" s="13"/>
      <c r="F314" s="18"/>
      <c r="I314" s="2"/>
      <c r="J314" s="13"/>
      <c r="L314" s="18"/>
      <c r="M314" s="3"/>
      <c r="N314" s="69"/>
      <c r="O314" s="66"/>
      <c r="P314" s="3"/>
      <c r="Q314" s="3"/>
      <c r="R314" s="3"/>
      <c r="S314" s="3"/>
    </row>
    <row r="315" spans="1:19" hidden="1" x14ac:dyDescent="0.2">
      <c r="I315" s="2"/>
      <c r="J315" s="16"/>
    </row>
    <row r="316" spans="1:19" hidden="1" x14ac:dyDescent="0.2">
      <c r="E316" s="2" t="s">
        <v>9</v>
      </c>
      <c r="F316" s="19">
        <f t="shared" ref="F316:F318" si="10">COUNTIF($D$282:$D$314,E316)</f>
        <v>0</v>
      </c>
      <c r="H316" s="2" t="s">
        <v>22</v>
      </c>
      <c r="I316" s="2">
        <f>COUNTIF($G$282:$G$314,H316)</f>
        <v>0</v>
      </c>
      <c r="J316" s="16"/>
      <c r="K316" s="2" t="s">
        <v>8</v>
      </c>
      <c r="L316" s="19">
        <f>COUNTIF($J$282:$J$314,K316)</f>
        <v>5</v>
      </c>
    </row>
    <row r="317" spans="1:19" hidden="1" x14ac:dyDescent="0.2">
      <c r="E317" s="2" t="s">
        <v>22</v>
      </c>
      <c r="F317" s="19">
        <f t="shared" si="10"/>
        <v>0</v>
      </c>
      <c r="H317" s="2" t="s">
        <v>11</v>
      </c>
      <c r="I317" s="2">
        <f t="shared" ref="I317:I324" si="11">COUNTIF($G$282:$G$314,H317)</f>
        <v>0</v>
      </c>
      <c r="J317" s="16"/>
      <c r="K317" s="2" t="s">
        <v>7</v>
      </c>
      <c r="L317" s="19">
        <f t="shared" ref="L317:L320" si="12">COUNTIF($J$282:$J$314,K317)</f>
        <v>5</v>
      </c>
    </row>
    <row r="318" spans="1:19" hidden="1" x14ac:dyDescent="0.2">
      <c r="E318" s="2" t="s">
        <v>10</v>
      </c>
      <c r="F318" s="19">
        <f t="shared" si="10"/>
        <v>0</v>
      </c>
      <c r="H318" s="2" t="s">
        <v>12</v>
      </c>
      <c r="I318" s="2">
        <f t="shared" si="11"/>
        <v>0</v>
      </c>
      <c r="J318" s="16"/>
      <c r="K318" s="2" t="s">
        <v>113</v>
      </c>
      <c r="L318" s="19">
        <f t="shared" si="12"/>
        <v>0</v>
      </c>
    </row>
    <row r="319" spans="1:19" hidden="1" x14ac:dyDescent="0.2">
      <c r="E319" s="2" t="s">
        <v>17</v>
      </c>
      <c r="F319" s="19">
        <f>COUNTIF($D$282:$D$314,E319)</f>
        <v>0</v>
      </c>
      <c r="H319" s="2" t="s">
        <v>13</v>
      </c>
      <c r="I319" s="2">
        <f t="shared" si="11"/>
        <v>0</v>
      </c>
      <c r="J319" s="16"/>
      <c r="K319" s="2" t="s">
        <v>120</v>
      </c>
      <c r="L319" s="19">
        <f t="shared" si="12"/>
        <v>3</v>
      </c>
    </row>
    <row r="320" spans="1:19" hidden="1" x14ac:dyDescent="0.2">
      <c r="H320" s="2" t="s">
        <v>15</v>
      </c>
      <c r="I320" s="2">
        <f t="shared" si="11"/>
        <v>0</v>
      </c>
      <c r="J320" s="16"/>
      <c r="K320" s="2" t="s">
        <v>119</v>
      </c>
      <c r="L320" s="19">
        <f t="shared" si="12"/>
        <v>2</v>
      </c>
    </row>
    <row r="321" spans="1:19" hidden="1" x14ac:dyDescent="0.2">
      <c r="H321" s="2" t="s">
        <v>14</v>
      </c>
      <c r="I321" s="2">
        <f t="shared" si="11"/>
        <v>0</v>
      </c>
      <c r="J321" s="16"/>
    </row>
    <row r="322" spans="1:19" hidden="1" x14ac:dyDescent="0.2">
      <c r="H322" s="2" t="s">
        <v>16</v>
      </c>
      <c r="I322" s="2">
        <f t="shared" si="11"/>
        <v>0</v>
      </c>
      <c r="J322" s="16"/>
    </row>
    <row r="323" spans="1:19" hidden="1" x14ac:dyDescent="0.2">
      <c r="H323" s="2" t="s">
        <v>23</v>
      </c>
      <c r="I323" s="2">
        <f t="shared" si="11"/>
        <v>0</v>
      </c>
      <c r="J323" s="16"/>
    </row>
    <row r="324" spans="1:19" hidden="1" x14ac:dyDescent="0.2">
      <c r="H324" s="2" t="s">
        <v>17</v>
      </c>
      <c r="I324" s="2">
        <f t="shared" si="11"/>
        <v>0</v>
      </c>
      <c r="J324" s="16"/>
    </row>
    <row r="325" spans="1:19" hidden="1" x14ac:dyDescent="0.2">
      <c r="I325" s="2"/>
      <c r="J325" s="16"/>
    </row>
    <row r="326" spans="1:19" hidden="1" x14ac:dyDescent="0.2">
      <c r="E326" s="2" t="s">
        <v>30</v>
      </c>
      <c r="H326" s="2" t="s">
        <v>30</v>
      </c>
      <c r="I326" s="2"/>
      <c r="J326" s="16"/>
      <c r="K326" s="2" t="s">
        <v>30</v>
      </c>
    </row>
    <row r="327" spans="1:19" hidden="1" x14ac:dyDescent="0.2">
      <c r="E327" s="1" t="s">
        <v>29</v>
      </c>
      <c r="F327" s="17">
        <f>SUM(F316:F325)</f>
        <v>0</v>
      </c>
      <c r="H327" s="1" t="s">
        <v>29</v>
      </c>
      <c r="I327" s="1">
        <f>SUM(I316:I325)</f>
        <v>0</v>
      </c>
      <c r="J327" s="16"/>
      <c r="K327" s="1" t="s">
        <v>29</v>
      </c>
      <c r="L327" s="17">
        <f>SUM(L316:L325)</f>
        <v>15</v>
      </c>
      <c r="M327" s="1"/>
      <c r="N327" s="77"/>
      <c r="O327" s="65"/>
      <c r="P327" s="1"/>
      <c r="Q327" s="1"/>
      <c r="R327" s="1"/>
      <c r="S327" s="1"/>
    </row>
    <row r="328" spans="1:19" s="11" customFormat="1" hidden="1" x14ac:dyDescent="0.2">
      <c r="A328" s="11" t="s">
        <v>37</v>
      </c>
      <c r="D328" s="26"/>
      <c r="F328" s="27"/>
      <c r="J328" s="26"/>
      <c r="L328" s="27"/>
      <c r="N328" s="78"/>
      <c r="O328" s="68"/>
    </row>
    <row r="329" spans="1:19" hidden="1" x14ac:dyDescent="0.2">
      <c r="A329" s="1" t="s">
        <v>18</v>
      </c>
      <c r="B329" s="1"/>
      <c r="C329" s="8" t="s">
        <v>102</v>
      </c>
      <c r="D329" s="91" t="s">
        <v>21</v>
      </c>
      <c r="E329" s="92"/>
      <c r="F329" s="93"/>
      <c r="G329" s="94" t="s">
        <v>46</v>
      </c>
      <c r="H329" s="94"/>
      <c r="I329" s="94"/>
      <c r="J329" s="95" t="s">
        <v>47</v>
      </c>
      <c r="K329" s="96"/>
      <c r="L329" s="97"/>
      <c r="M329" s="41"/>
      <c r="N329" s="76"/>
      <c r="O329" s="64"/>
      <c r="P329" s="59" t="s">
        <v>72</v>
      </c>
      <c r="Q329" s="39" t="s">
        <v>116</v>
      </c>
      <c r="R329" s="40" t="s">
        <v>73</v>
      </c>
      <c r="S329" s="44" t="s">
        <v>74</v>
      </c>
    </row>
    <row r="330" spans="1:19" hidden="1" x14ac:dyDescent="0.2">
      <c r="A330" s="1" t="s">
        <v>19</v>
      </c>
      <c r="B330" s="1"/>
      <c r="C330" s="1" t="s">
        <v>20</v>
      </c>
      <c r="D330" s="12" t="s">
        <v>27</v>
      </c>
      <c r="E330" s="1" t="s">
        <v>24</v>
      </c>
      <c r="F330" s="17" t="s">
        <v>25</v>
      </c>
      <c r="G330" s="1" t="s">
        <v>27</v>
      </c>
      <c r="H330" s="1" t="s">
        <v>24</v>
      </c>
      <c r="I330" s="1" t="s">
        <v>25</v>
      </c>
      <c r="J330" s="12" t="s">
        <v>27</v>
      </c>
      <c r="K330" s="1" t="s">
        <v>24</v>
      </c>
      <c r="L330" s="17" t="s">
        <v>25</v>
      </c>
      <c r="M330" s="1"/>
      <c r="N330" s="77"/>
      <c r="O330" s="65"/>
      <c r="P330" s="1"/>
      <c r="Q330" s="1"/>
      <c r="R330" s="1"/>
      <c r="S330" s="1"/>
    </row>
    <row r="331" spans="1:19" hidden="1" x14ac:dyDescent="0.2">
      <c r="I331" s="2"/>
      <c r="J331" s="16"/>
    </row>
    <row r="332" spans="1:19" hidden="1" x14ac:dyDescent="0.2">
      <c r="A332" s="2">
        <v>1</v>
      </c>
      <c r="B332" s="2" t="s">
        <v>54</v>
      </c>
      <c r="C332" s="2" t="s">
        <v>2</v>
      </c>
      <c r="I332" s="2"/>
      <c r="J332" s="16"/>
      <c r="M332" s="3"/>
      <c r="N332" s="69"/>
      <c r="O332" s="66"/>
      <c r="P332" s="3"/>
    </row>
    <row r="333" spans="1:19" hidden="1" x14ac:dyDescent="0.2">
      <c r="A333" s="2">
        <v>2</v>
      </c>
      <c r="B333" s="2" t="s">
        <v>54</v>
      </c>
      <c r="C333" s="2" t="s">
        <v>3</v>
      </c>
      <c r="F333" s="2"/>
      <c r="G333" s="16"/>
      <c r="I333" s="2"/>
      <c r="J333" s="16"/>
      <c r="M333" s="3"/>
      <c r="N333" s="69"/>
      <c r="O333" s="66"/>
      <c r="P333" s="2" t="s">
        <v>277</v>
      </c>
    </row>
    <row r="334" spans="1:19" hidden="1" x14ac:dyDescent="0.2">
      <c r="A334" s="2">
        <v>3</v>
      </c>
      <c r="B334" s="2" t="s">
        <v>54</v>
      </c>
      <c r="C334" s="2" t="s">
        <v>4</v>
      </c>
      <c r="I334" s="2"/>
      <c r="J334" s="16"/>
      <c r="P334" s="73" t="s">
        <v>115</v>
      </c>
    </row>
    <row r="335" spans="1:19" ht="38.25" x14ac:dyDescent="0.2">
      <c r="A335" s="2">
        <v>4</v>
      </c>
      <c r="B335" s="2" t="s">
        <v>54</v>
      </c>
      <c r="C335" s="19" t="s">
        <v>5</v>
      </c>
      <c r="I335" s="2"/>
      <c r="J335" s="16" t="s">
        <v>7</v>
      </c>
      <c r="K335" s="2">
        <v>1</v>
      </c>
      <c r="L335" s="19" t="s">
        <v>95</v>
      </c>
      <c r="M335" s="55" t="s">
        <v>183</v>
      </c>
      <c r="N335" s="67" t="s">
        <v>184</v>
      </c>
      <c r="O335" s="67" t="s">
        <v>185</v>
      </c>
    </row>
    <row r="336" spans="1:19" hidden="1" x14ac:dyDescent="0.2">
      <c r="A336" s="2">
        <v>5</v>
      </c>
      <c r="B336" s="2" t="s">
        <v>54</v>
      </c>
      <c r="C336" s="2" t="s">
        <v>6</v>
      </c>
      <c r="I336" s="2"/>
      <c r="J336" s="16"/>
    </row>
    <row r="337" spans="1:19" x14ac:dyDescent="0.2">
      <c r="A337" s="2">
        <v>6</v>
      </c>
      <c r="B337" s="2" t="s">
        <v>54</v>
      </c>
      <c r="C337" s="2" t="s">
        <v>0</v>
      </c>
      <c r="I337" s="2"/>
      <c r="J337" s="13" t="s">
        <v>7</v>
      </c>
      <c r="K337" s="2">
        <v>1</v>
      </c>
      <c r="L337" s="19" t="s">
        <v>95</v>
      </c>
      <c r="M337" s="3">
        <v>515</v>
      </c>
      <c r="N337" s="66" t="s">
        <v>186</v>
      </c>
      <c r="O337" s="66" t="s">
        <v>187</v>
      </c>
    </row>
    <row r="338" spans="1:19" ht="25.5" customHeight="1" x14ac:dyDescent="0.2">
      <c r="A338" s="2">
        <v>7</v>
      </c>
      <c r="B338" s="2" t="s">
        <v>54</v>
      </c>
      <c r="C338" s="2" t="s">
        <v>1</v>
      </c>
      <c r="J338" s="16" t="s">
        <v>119</v>
      </c>
      <c r="K338" s="2">
        <v>1</v>
      </c>
      <c r="L338" s="19" t="s">
        <v>100</v>
      </c>
      <c r="M338" s="55" t="s">
        <v>188</v>
      </c>
      <c r="N338" s="67" t="s">
        <v>272</v>
      </c>
      <c r="O338" s="67" t="s">
        <v>189</v>
      </c>
      <c r="P338" s="3"/>
      <c r="Q338" s="3"/>
      <c r="R338" s="3"/>
      <c r="S338" s="3"/>
    </row>
    <row r="339" spans="1:19" hidden="1" x14ac:dyDescent="0.2">
      <c r="A339" s="2">
        <v>8</v>
      </c>
      <c r="B339" s="2" t="s">
        <v>54</v>
      </c>
      <c r="C339" s="2" t="s">
        <v>2</v>
      </c>
      <c r="D339" s="13"/>
      <c r="F339" s="2"/>
      <c r="G339" s="16"/>
      <c r="I339" s="2"/>
      <c r="J339" s="13"/>
      <c r="L339" s="18"/>
      <c r="M339" s="3"/>
      <c r="N339" s="69"/>
      <c r="O339" s="66"/>
      <c r="P339" s="3"/>
    </row>
    <row r="340" spans="1:19" x14ac:dyDescent="0.2">
      <c r="A340" s="2">
        <v>9</v>
      </c>
      <c r="B340" s="2" t="s">
        <v>54</v>
      </c>
      <c r="C340" s="2" t="s">
        <v>3</v>
      </c>
      <c r="I340" s="2"/>
      <c r="J340" s="16" t="s">
        <v>8</v>
      </c>
      <c r="K340" s="2">
        <v>1</v>
      </c>
      <c r="L340" s="19" t="s">
        <v>95</v>
      </c>
      <c r="M340" s="55">
        <v>461</v>
      </c>
      <c r="N340" s="67" t="s">
        <v>190</v>
      </c>
      <c r="O340" s="67" t="s">
        <v>191</v>
      </c>
      <c r="P340" s="3"/>
      <c r="Q340" s="3"/>
      <c r="R340" s="3"/>
      <c r="S340" s="3"/>
    </row>
    <row r="341" spans="1:19" hidden="1" x14ac:dyDescent="0.2">
      <c r="A341" s="2">
        <v>10</v>
      </c>
      <c r="B341" s="2" t="s">
        <v>54</v>
      </c>
      <c r="C341" s="2" t="s">
        <v>4</v>
      </c>
      <c r="I341" s="2"/>
      <c r="J341" s="16"/>
      <c r="M341" s="55"/>
      <c r="O341" s="67"/>
    </row>
    <row r="342" spans="1:19" hidden="1" x14ac:dyDescent="0.2">
      <c r="A342" s="2">
        <v>11</v>
      </c>
      <c r="B342" s="2" t="s">
        <v>54</v>
      </c>
      <c r="C342" s="2" t="s">
        <v>5</v>
      </c>
      <c r="D342" s="13"/>
      <c r="I342" s="2"/>
      <c r="J342" s="16"/>
      <c r="L342" s="18"/>
    </row>
    <row r="343" spans="1:19" hidden="1" x14ac:dyDescent="0.2">
      <c r="A343" s="2">
        <v>12</v>
      </c>
      <c r="B343" s="2" t="s">
        <v>54</v>
      </c>
      <c r="C343" s="2" t="s">
        <v>6</v>
      </c>
      <c r="I343" s="2"/>
      <c r="J343" s="16"/>
      <c r="M343" s="3"/>
      <c r="N343" s="69"/>
      <c r="O343" s="66"/>
      <c r="P343" s="3"/>
      <c r="Q343" s="3"/>
      <c r="R343" s="3"/>
      <c r="S343" s="3"/>
    </row>
    <row r="344" spans="1:19" x14ac:dyDescent="0.2">
      <c r="A344" s="2">
        <v>13</v>
      </c>
      <c r="B344" s="2" t="s">
        <v>54</v>
      </c>
      <c r="C344" s="2" t="s">
        <v>0</v>
      </c>
      <c r="I344" s="2"/>
      <c r="J344" s="13" t="s">
        <v>7</v>
      </c>
      <c r="K344" s="2">
        <v>1</v>
      </c>
      <c r="L344" s="19" t="s">
        <v>95</v>
      </c>
      <c r="M344" s="2">
        <v>515</v>
      </c>
      <c r="N344" s="42" t="s">
        <v>192</v>
      </c>
      <c r="P344" s="2" t="s">
        <v>88</v>
      </c>
    </row>
    <row r="345" spans="1:19" ht="25.5" customHeight="1" x14ac:dyDescent="0.2">
      <c r="A345" s="2">
        <v>14</v>
      </c>
      <c r="B345" s="2" t="s">
        <v>54</v>
      </c>
      <c r="C345" s="2" t="s">
        <v>1</v>
      </c>
      <c r="I345" s="2"/>
      <c r="J345" s="16" t="s">
        <v>119</v>
      </c>
      <c r="K345" s="2">
        <v>1</v>
      </c>
      <c r="L345" s="19" t="s">
        <v>100</v>
      </c>
      <c r="M345" s="55" t="s">
        <v>188</v>
      </c>
      <c r="N345" s="67" t="s">
        <v>273</v>
      </c>
      <c r="S345" s="3"/>
    </row>
    <row r="346" spans="1:19" hidden="1" x14ac:dyDescent="0.2">
      <c r="A346" s="2">
        <v>15</v>
      </c>
      <c r="B346" s="2" t="s">
        <v>54</v>
      </c>
      <c r="C346" s="2" t="s">
        <v>2</v>
      </c>
      <c r="D346" s="13"/>
      <c r="J346" s="13"/>
      <c r="L346" s="18"/>
      <c r="M346" s="3"/>
      <c r="N346" s="69"/>
      <c r="O346" s="66"/>
      <c r="Q346" s="3"/>
    </row>
    <row r="347" spans="1:19" x14ac:dyDescent="0.2">
      <c r="A347" s="2">
        <v>16</v>
      </c>
      <c r="B347" s="2" t="s">
        <v>54</v>
      </c>
      <c r="C347" s="2" t="s">
        <v>3</v>
      </c>
      <c r="D347" s="13"/>
      <c r="F347" s="18"/>
      <c r="J347" s="16" t="s">
        <v>8</v>
      </c>
      <c r="K347" s="2">
        <v>1</v>
      </c>
      <c r="L347" s="19" t="s">
        <v>95</v>
      </c>
      <c r="M347" s="2">
        <v>461</v>
      </c>
      <c r="N347" s="42" t="s">
        <v>193</v>
      </c>
      <c r="O347" s="42" t="s">
        <v>194</v>
      </c>
      <c r="Q347" s="3"/>
      <c r="R347" s="3"/>
      <c r="S347" s="3"/>
    </row>
    <row r="348" spans="1:19" hidden="1" x14ac:dyDescent="0.2">
      <c r="A348" s="2">
        <v>17</v>
      </c>
      <c r="B348" s="2" t="s">
        <v>54</v>
      </c>
      <c r="C348" s="2" t="s">
        <v>4</v>
      </c>
      <c r="F348" s="18"/>
      <c r="I348" s="2"/>
      <c r="J348" s="16"/>
    </row>
    <row r="349" spans="1:19" hidden="1" x14ac:dyDescent="0.2">
      <c r="A349" s="2">
        <v>18</v>
      </c>
      <c r="B349" s="2" t="s">
        <v>54</v>
      </c>
      <c r="C349" s="2" t="s">
        <v>5</v>
      </c>
      <c r="F349" s="2"/>
      <c r="G349" s="16"/>
      <c r="I349" s="2"/>
      <c r="J349" s="16"/>
      <c r="L349" s="18"/>
    </row>
    <row r="350" spans="1:19" hidden="1" x14ac:dyDescent="0.2">
      <c r="A350" s="2">
        <v>19</v>
      </c>
      <c r="B350" s="2" t="s">
        <v>54</v>
      </c>
      <c r="C350" s="2" t="s">
        <v>6</v>
      </c>
      <c r="F350" s="2"/>
      <c r="G350" s="16"/>
      <c r="I350" s="2"/>
      <c r="J350" s="16"/>
      <c r="M350" s="3"/>
      <c r="N350" s="69"/>
      <c r="O350" s="66"/>
      <c r="Q350" s="3"/>
      <c r="R350" s="3"/>
      <c r="S350" s="3"/>
    </row>
    <row r="351" spans="1:19" x14ac:dyDescent="0.2">
      <c r="A351" s="2">
        <v>20</v>
      </c>
      <c r="B351" s="2" t="s">
        <v>54</v>
      </c>
      <c r="C351" s="2" t="s">
        <v>0</v>
      </c>
      <c r="F351" s="3"/>
      <c r="G351" s="16"/>
      <c r="I351" s="2"/>
      <c r="J351" s="13" t="s">
        <v>7</v>
      </c>
      <c r="K351" s="2">
        <v>1</v>
      </c>
      <c r="L351" s="19" t="s">
        <v>95</v>
      </c>
    </row>
    <row r="352" spans="1:19" x14ac:dyDescent="0.2">
      <c r="A352" s="2">
        <v>21</v>
      </c>
      <c r="B352" s="2" t="s">
        <v>54</v>
      </c>
      <c r="C352" s="2" t="s">
        <v>1</v>
      </c>
      <c r="I352" s="2"/>
      <c r="J352" s="16" t="s">
        <v>119</v>
      </c>
      <c r="K352" s="2">
        <v>1</v>
      </c>
      <c r="L352" s="19" t="s">
        <v>100</v>
      </c>
      <c r="M352" s="3">
        <v>461</v>
      </c>
      <c r="N352" s="66" t="s">
        <v>195</v>
      </c>
      <c r="O352" s="66" t="s">
        <v>124</v>
      </c>
      <c r="Q352" s="3"/>
      <c r="R352" s="3"/>
      <c r="S352" s="3"/>
    </row>
    <row r="353" spans="1:19" hidden="1" x14ac:dyDescent="0.2">
      <c r="A353" s="2">
        <v>22</v>
      </c>
      <c r="B353" s="2" t="s">
        <v>54</v>
      </c>
      <c r="C353" s="2" t="s">
        <v>2</v>
      </c>
      <c r="I353" s="2"/>
      <c r="J353" s="13"/>
      <c r="L353" s="18"/>
      <c r="M353" s="3"/>
      <c r="N353" s="69"/>
      <c r="O353" s="66"/>
      <c r="P353" s="3" t="s">
        <v>98</v>
      </c>
      <c r="Q353" s="3"/>
    </row>
    <row r="354" spans="1:19" ht="25.5" x14ac:dyDescent="0.2">
      <c r="A354" s="2">
        <v>23</v>
      </c>
      <c r="B354" s="2" t="s">
        <v>54</v>
      </c>
      <c r="C354" s="2" t="s">
        <v>3</v>
      </c>
      <c r="I354" s="2"/>
      <c r="J354" s="16" t="s">
        <v>8</v>
      </c>
      <c r="K354" s="2">
        <v>1</v>
      </c>
      <c r="L354" s="19" t="s">
        <v>95</v>
      </c>
      <c r="M354" s="55" t="s">
        <v>196</v>
      </c>
      <c r="N354" s="67" t="s">
        <v>197</v>
      </c>
      <c r="O354" s="42" t="s">
        <v>198</v>
      </c>
    </row>
    <row r="355" spans="1:19" hidden="1" x14ac:dyDescent="0.2">
      <c r="A355" s="2">
        <v>24</v>
      </c>
      <c r="B355" s="2" t="s">
        <v>54</v>
      </c>
      <c r="C355" s="2" t="s">
        <v>4</v>
      </c>
      <c r="I355" s="2"/>
      <c r="J355" s="16"/>
    </row>
    <row r="356" spans="1:19" hidden="1" x14ac:dyDescent="0.2">
      <c r="A356" s="2">
        <v>25</v>
      </c>
      <c r="B356" s="2" t="s">
        <v>54</v>
      </c>
      <c r="C356" s="2" t="s">
        <v>5</v>
      </c>
      <c r="I356" s="2"/>
      <c r="J356" s="57"/>
    </row>
    <row r="357" spans="1:19" hidden="1" x14ac:dyDescent="0.2">
      <c r="A357" s="2">
        <v>26</v>
      </c>
      <c r="B357" s="2" t="s">
        <v>54</v>
      </c>
      <c r="C357" s="2" t="s">
        <v>6</v>
      </c>
      <c r="I357" s="2"/>
      <c r="J357" s="16"/>
      <c r="R357" s="3"/>
      <c r="S357" s="3"/>
    </row>
    <row r="358" spans="1:19" x14ac:dyDescent="0.2">
      <c r="A358" s="2">
        <v>27</v>
      </c>
      <c r="B358" s="2" t="s">
        <v>54</v>
      </c>
      <c r="C358" s="2" t="s">
        <v>0</v>
      </c>
      <c r="I358" s="2"/>
      <c r="J358" s="13" t="s">
        <v>7</v>
      </c>
      <c r="K358" s="2">
        <v>1</v>
      </c>
      <c r="L358" s="19" t="s">
        <v>95</v>
      </c>
    </row>
    <row r="359" spans="1:19" x14ac:dyDescent="0.2">
      <c r="A359" s="2">
        <v>28</v>
      </c>
      <c r="B359" s="2" t="s">
        <v>54</v>
      </c>
      <c r="C359" s="2" t="s">
        <v>1</v>
      </c>
      <c r="F359" s="18"/>
      <c r="G359" s="16"/>
      <c r="I359" s="2"/>
      <c r="J359" s="16" t="s">
        <v>120</v>
      </c>
      <c r="K359" s="2">
        <v>1</v>
      </c>
      <c r="L359" s="19" t="s">
        <v>100</v>
      </c>
    </row>
    <row r="360" spans="1:19" hidden="1" x14ac:dyDescent="0.2">
      <c r="I360" s="2"/>
      <c r="J360" s="16"/>
    </row>
    <row r="361" spans="1:19" hidden="1" x14ac:dyDescent="0.2">
      <c r="I361" s="2"/>
      <c r="J361" s="16"/>
    </row>
    <row r="362" spans="1:19" hidden="1" x14ac:dyDescent="0.2">
      <c r="I362" s="2"/>
      <c r="J362" s="16"/>
    </row>
    <row r="363" spans="1:19" hidden="1" x14ac:dyDescent="0.2">
      <c r="I363" s="2"/>
      <c r="J363" s="16"/>
    </row>
    <row r="364" spans="1:19" hidden="1" x14ac:dyDescent="0.2">
      <c r="E364" s="2" t="s">
        <v>9</v>
      </c>
      <c r="F364" s="19">
        <f>COUNTIF($D$332:$D$360,E364)</f>
        <v>0</v>
      </c>
      <c r="H364" s="2" t="s">
        <v>22</v>
      </c>
      <c r="I364" s="2">
        <f>COUNTIF($G$332:$G$360, H364)</f>
        <v>0</v>
      </c>
      <c r="J364" s="16"/>
      <c r="K364" s="2" t="s">
        <v>8</v>
      </c>
      <c r="L364" s="19">
        <f>COUNTIF($J$332:$J$360,K364)</f>
        <v>3</v>
      </c>
    </row>
    <row r="365" spans="1:19" hidden="1" x14ac:dyDescent="0.2">
      <c r="E365" s="2" t="s">
        <v>22</v>
      </c>
      <c r="F365" s="19">
        <f>COUNTIF($D$332:$D$360,E365)</f>
        <v>0</v>
      </c>
      <c r="H365" s="2" t="s">
        <v>11</v>
      </c>
      <c r="I365" s="2">
        <f t="shared" ref="I365:I372" si="13">COUNTIF($G$332:$G$360, H365)</f>
        <v>0</v>
      </c>
      <c r="J365" s="16"/>
      <c r="K365" s="2" t="s">
        <v>7</v>
      </c>
      <c r="L365" s="19">
        <f t="shared" ref="L365:L368" si="14">COUNTIF($J$332:$J$360,K365)</f>
        <v>5</v>
      </c>
    </row>
    <row r="366" spans="1:19" hidden="1" x14ac:dyDescent="0.2">
      <c r="E366" s="2" t="s">
        <v>10</v>
      </c>
      <c r="F366" s="19">
        <f>COUNTIF($D$332:$D$360,E366)</f>
        <v>0</v>
      </c>
      <c r="H366" s="2" t="s">
        <v>12</v>
      </c>
      <c r="I366" s="2">
        <f t="shared" si="13"/>
        <v>0</v>
      </c>
      <c r="J366" s="16"/>
      <c r="K366" s="2" t="s">
        <v>113</v>
      </c>
      <c r="L366" s="19">
        <f t="shared" si="14"/>
        <v>0</v>
      </c>
    </row>
    <row r="367" spans="1:19" hidden="1" x14ac:dyDescent="0.2">
      <c r="H367" s="2" t="s">
        <v>13</v>
      </c>
      <c r="I367" s="2">
        <f t="shared" si="13"/>
        <v>0</v>
      </c>
      <c r="J367" s="16"/>
      <c r="K367" s="2" t="s">
        <v>120</v>
      </c>
      <c r="L367" s="19">
        <f t="shared" si="14"/>
        <v>1</v>
      </c>
    </row>
    <row r="368" spans="1:19" hidden="1" x14ac:dyDescent="0.2">
      <c r="H368" s="2" t="s">
        <v>15</v>
      </c>
      <c r="I368" s="2">
        <f t="shared" si="13"/>
        <v>0</v>
      </c>
      <c r="J368" s="16"/>
      <c r="K368" s="2" t="s">
        <v>119</v>
      </c>
      <c r="L368" s="19">
        <f t="shared" si="14"/>
        <v>3</v>
      </c>
    </row>
    <row r="369" spans="1:19" hidden="1" x14ac:dyDescent="0.2">
      <c r="H369" s="2" t="s">
        <v>14</v>
      </c>
      <c r="I369" s="2">
        <f t="shared" si="13"/>
        <v>0</v>
      </c>
      <c r="J369" s="16"/>
    </row>
    <row r="370" spans="1:19" hidden="1" x14ac:dyDescent="0.2">
      <c r="H370" s="2" t="s">
        <v>16</v>
      </c>
      <c r="I370" s="2">
        <f t="shared" si="13"/>
        <v>0</v>
      </c>
      <c r="J370" s="16"/>
    </row>
    <row r="371" spans="1:19" hidden="1" x14ac:dyDescent="0.2">
      <c r="H371" s="2" t="s">
        <v>23</v>
      </c>
      <c r="I371" s="2">
        <f t="shared" si="13"/>
        <v>0</v>
      </c>
      <c r="J371" s="16"/>
    </row>
    <row r="372" spans="1:19" hidden="1" x14ac:dyDescent="0.2">
      <c r="H372" s="2" t="s">
        <v>17</v>
      </c>
      <c r="I372" s="2">
        <f t="shared" si="13"/>
        <v>0</v>
      </c>
      <c r="J372" s="16"/>
    </row>
    <row r="373" spans="1:19" hidden="1" x14ac:dyDescent="0.2">
      <c r="I373" s="2"/>
      <c r="J373" s="16"/>
    </row>
    <row r="374" spans="1:19" hidden="1" x14ac:dyDescent="0.2">
      <c r="E374" s="2" t="s">
        <v>30</v>
      </c>
      <c r="H374" s="2" t="s">
        <v>30</v>
      </c>
      <c r="I374" s="2"/>
      <c r="J374" s="16"/>
      <c r="K374" s="2" t="s">
        <v>30</v>
      </c>
    </row>
    <row r="375" spans="1:19" hidden="1" x14ac:dyDescent="0.2">
      <c r="E375" s="1" t="s">
        <v>29</v>
      </c>
      <c r="F375" s="17">
        <f>SUM(F364:F373)</f>
        <v>0</v>
      </c>
      <c r="H375" s="1" t="s">
        <v>29</v>
      </c>
      <c r="I375" s="1">
        <f>SUM(I364:I373)</f>
        <v>0</v>
      </c>
      <c r="J375" s="16"/>
      <c r="K375" s="1" t="s">
        <v>29</v>
      </c>
      <c r="L375" s="17">
        <f>SUM(L364:L373)</f>
        <v>12</v>
      </c>
      <c r="M375" s="1"/>
      <c r="N375" s="77"/>
      <c r="O375" s="65"/>
      <c r="P375" s="1"/>
      <c r="Q375" s="1"/>
      <c r="R375" s="1"/>
      <c r="S375" s="1"/>
    </row>
    <row r="376" spans="1:19" s="11" customFormat="1" hidden="1" x14ac:dyDescent="0.2">
      <c r="A376" s="11" t="s">
        <v>38</v>
      </c>
      <c r="D376" s="26"/>
      <c r="F376" s="27"/>
      <c r="J376" s="26"/>
      <c r="L376" s="27"/>
      <c r="N376" s="78"/>
      <c r="O376" s="68"/>
    </row>
    <row r="377" spans="1:19" hidden="1" x14ac:dyDescent="0.2">
      <c r="A377" s="1" t="s">
        <v>18</v>
      </c>
      <c r="B377" s="1"/>
      <c r="C377" s="8" t="s">
        <v>103</v>
      </c>
      <c r="D377" s="91" t="s">
        <v>21</v>
      </c>
      <c r="E377" s="92"/>
      <c r="F377" s="93"/>
      <c r="G377" s="94" t="s">
        <v>46</v>
      </c>
      <c r="H377" s="94"/>
      <c r="I377" s="94"/>
      <c r="J377" s="95" t="s">
        <v>47</v>
      </c>
      <c r="K377" s="96"/>
      <c r="L377" s="97"/>
      <c r="M377" s="41"/>
      <c r="N377" s="76"/>
      <c r="O377" s="64"/>
      <c r="P377" s="59" t="s">
        <v>72</v>
      </c>
      <c r="Q377" s="39" t="s">
        <v>116</v>
      </c>
      <c r="R377" s="40" t="s">
        <v>73</v>
      </c>
      <c r="S377" s="44" t="s">
        <v>74</v>
      </c>
    </row>
    <row r="378" spans="1:19" hidden="1" x14ac:dyDescent="0.2">
      <c r="A378" s="1" t="s">
        <v>19</v>
      </c>
      <c r="B378" s="1"/>
      <c r="C378" s="1" t="s">
        <v>20</v>
      </c>
      <c r="D378" s="12" t="s">
        <v>27</v>
      </c>
      <c r="E378" s="1" t="s">
        <v>24</v>
      </c>
      <c r="F378" s="17" t="s">
        <v>25</v>
      </c>
      <c r="G378" s="1" t="s">
        <v>27</v>
      </c>
      <c r="H378" s="1" t="s">
        <v>24</v>
      </c>
      <c r="I378" s="1" t="s">
        <v>25</v>
      </c>
      <c r="J378" s="12" t="s">
        <v>27</v>
      </c>
      <c r="K378" s="1" t="s">
        <v>24</v>
      </c>
      <c r="L378" s="17" t="s">
        <v>25</v>
      </c>
      <c r="M378" s="1"/>
      <c r="N378" s="77"/>
      <c r="O378" s="65"/>
      <c r="P378" s="1"/>
      <c r="Q378" s="1"/>
      <c r="R378" s="1"/>
      <c r="S378" s="1"/>
    </row>
    <row r="379" spans="1:19" hidden="1" x14ac:dyDescent="0.2">
      <c r="I379" s="2"/>
      <c r="J379" s="16"/>
    </row>
    <row r="380" spans="1:19" hidden="1" x14ac:dyDescent="0.2">
      <c r="A380" s="2">
        <v>1</v>
      </c>
      <c r="B380" s="2" t="s">
        <v>55</v>
      </c>
      <c r="C380" s="2" t="s">
        <v>2</v>
      </c>
      <c r="D380" s="13"/>
      <c r="J380" s="16"/>
      <c r="M380" s="3"/>
      <c r="N380" s="69"/>
      <c r="O380" s="66"/>
      <c r="P380" s="3"/>
      <c r="Q380" s="3"/>
      <c r="R380" s="3"/>
      <c r="S380" s="3"/>
    </row>
    <row r="381" spans="1:19" x14ac:dyDescent="0.2">
      <c r="A381" s="2">
        <v>2</v>
      </c>
      <c r="B381" s="2" t="s">
        <v>55</v>
      </c>
      <c r="C381" s="2" t="s">
        <v>3</v>
      </c>
      <c r="D381" s="13"/>
      <c r="G381" s="16"/>
      <c r="I381" s="2"/>
      <c r="J381" s="16" t="s">
        <v>8</v>
      </c>
      <c r="K381" s="2">
        <v>1</v>
      </c>
      <c r="L381" s="19" t="s">
        <v>95</v>
      </c>
      <c r="M381" s="3"/>
      <c r="N381" s="69"/>
      <c r="O381" s="66"/>
      <c r="P381" s="3"/>
    </row>
    <row r="382" spans="1:19" hidden="1" x14ac:dyDescent="0.2">
      <c r="A382" s="2">
        <v>3</v>
      </c>
      <c r="B382" s="2" t="s">
        <v>55</v>
      </c>
      <c r="C382" s="2" t="s">
        <v>4</v>
      </c>
      <c r="G382" s="16"/>
      <c r="I382" s="2"/>
      <c r="J382" s="16"/>
    </row>
    <row r="383" spans="1:19" hidden="1" x14ac:dyDescent="0.2">
      <c r="A383" s="2">
        <v>4</v>
      </c>
      <c r="B383" s="2" t="s">
        <v>55</v>
      </c>
      <c r="C383" s="2" t="s">
        <v>5</v>
      </c>
      <c r="G383" s="16"/>
      <c r="I383" s="2"/>
      <c r="J383" s="16"/>
      <c r="Q383" s="3"/>
    </row>
    <row r="384" spans="1:19" hidden="1" x14ac:dyDescent="0.2">
      <c r="A384" s="2">
        <v>5</v>
      </c>
      <c r="B384" s="2" t="s">
        <v>55</v>
      </c>
      <c r="C384" s="2" t="s">
        <v>6</v>
      </c>
      <c r="G384" s="16"/>
      <c r="I384" s="2"/>
      <c r="J384" s="16"/>
    </row>
    <row r="385" spans="1:19" x14ac:dyDescent="0.2">
      <c r="A385" s="2">
        <v>6</v>
      </c>
      <c r="B385" s="2" t="s">
        <v>55</v>
      </c>
      <c r="C385" s="2" t="s">
        <v>0</v>
      </c>
      <c r="J385" s="13" t="s">
        <v>7</v>
      </c>
      <c r="K385" s="2">
        <v>1</v>
      </c>
      <c r="L385" s="19" t="s">
        <v>95</v>
      </c>
      <c r="M385" s="2">
        <v>600</v>
      </c>
      <c r="N385" s="42" t="s">
        <v>199</v>
      </c>
      <c r="O385" s="42" t="s">
        <v>200</v>
      </c>
    </row>
    <row r="386" spans="1:19" x14ac:dyDescent="0.2">
      <c r="A386" s="2">
        <v>7</v>
      </c>
      <c r="B386" s="2" t="s">
        <v>55</v>
      </c>
      <c r="C386" s="2" t="s">
        <v>1</v>
      </c>
      <c r="G386" s="16"/>
      <c r="I386" s="2"/>
      <c r="J386" s="16" t="s">
        <v>119</v>
      </c>
      <c r="K386" s="2">
        <v>1</v>
      </c>
      <c r="L386" s="19" t="s">
        <v>100</v>
      </c>
      <c r="M386" s="3">
        <v>461</v>
      </c>
      <c r="N386" s="66" t="s">
        <v>201</v>
      </c>
      <c r="O386" s="66" t="s">
        <v>202</v>
      </c>
      <c r="S386" s="3"/>
    </row>
    <row r="387" spans="1:19" hidden="1" x14ac:dyDescent="0.2">
      <c r="A387" s="2">
        <v>8</v>
      </c>
      <c r="B387" s="2" t="s">
        <v>55</v>
      </c>
      <c r="C387" s="2" t="s">
        <v>2</v>
      </c>
      <c r="D387" s="13"/>
      <c r="F387" s="18"/>
      <c r="G387" s="16"/>
      <c r="I387" s="2"/>
      <c r="J387" s="13"/>
      <c r="L387" s="18"/>
      <c r="M387" s="3"/>
      <c r="N387" s="69"/>
      <c r="O387" s="66"/>
      <c r="P387" s="3"/>
    </row>
    <row r="388" spans="1:19" x14ac:dyDescent="0.2">
      <c r="A388" s="2">
        <v>9</v>
      </c>
      <c r="B388" s="2" t="s">
        <v>55</v>
      </c>
      <c r="C388" s="2" t="s">
        <v>3</v>
      </c>
      <c r="G388" s="16"/>
      <c r="I388" s="2"/>
      <c r="J388" s="16" t="s">
        <v>8</v>
      </c>
      <c r="K388" s="2">
        <v>1</v>
      </c>
      <c r="L388" s="19" t="s">
        <v>95</v>
      </c>
      <c r="M388" s="3"/>
      <c r="N388" s="69"/>
      <c r="O388" s="66"/>
      <c r="P388" s="3"/>
    </row>
    <row r="389" spans="1:19" x14ac:dyDescent="0.2">
      <c r="A389" s="2">
        <v>10</v>
      </c>
      <c r="B389" s="2" t="s">
        <v>55</v>
      </c>
      <c r="C389" s="2" t="s">
        <v>4</v>
      </c>
      <c r="G389" s="16"/>
      <c r="I389" s="2"/>
      <c r="J389" s="16" t="s">
        <v>7</v>
      </c>
      <c r="K389" s="2">
        <v>1</v>
      </c>
      <c r="L389" s="19" t="s">
        <v>95</v>
      </c>
      <c r="M389" s="2">
        <v>515</v>
      </c>
      <c r="N389" s="42" t="s">
        <v>131</v>
      </c>
      <c r="O389" s="42" t="s">
        <v>203</v>
      </c>
    </row>
    <row r="390" spans="1:19" hidden="1" x14ac:dyDescent="0.2">
      <c r="A390" s="2">
        <v>11</v>
      </c>
      <c r="B390" s="2" t="s">
        <v>55</v>
      </c>
      <c r="C390" s="2" t="s">
        <v>5</v>
      </c>
      <c r="F390" s="18"/>
      <c r="G390" s="16"/>
      <c r="I390" s="2"/>
      <c r="J390" s="16"/>
    </row>
    <row r="391" spans="1:19" hidden="1" x14ac:dyDescent="0.2">
      <c r="A391" s="2">
        <v>12</v>
      </c>
      <c r="B391" s="2" t="s">
        <v>55</v>
      </c>
      <c r="C391" s="2" t="s">
        <v>6</v>
      </c>
      <c r="D391" s="13"/>
      <c r="J391" s="16"/>
    </row>
    <row r="392" spans="1:19" x14ac:dyDescent="0.2">
      <c r="A392" s="2">
        <v>13</v>
      </c>
      <c r="B392" s="2" t="s">
        <v>55</v>
      </c>
      <c r="C392" s="2" t="s">
        <v>0</v>
      </c>
      <c r="G392" s="16"/>
      <c r="I392" s="2"/>
      <c r="J392" s="13" t="s">
        <v>7</v>
      </c>
      <c r="K392" s="2">
        <v>1</v>
      </c>
      <c r="L392" s="19" t="s">
        <v>95</v>
      </c>
      <c r="M392" s="2">
        <v>600</v>
      </c>
      <c r="N392" s="42" t="s">
        <v>204</v>
      </c>
      <c r="O392" s="42" t="s">
        <v>205</v>
      </c>
      <c r="P392" s="3" t="s">
        <v>81</v>
      </c>
    </row>
    <row r="393" spans="1:19" x14ac:dyDescent="0.2">
      <c r="A393" s="2">
        <v>14</v>
      </c>
      <c r="B393" s="2" t="s">
        <v>55</v>
      </c>
      <c r="C393" s="2" t="s">
        <v>1</v>
      </c>
      <c r="G393" s="16"/>
      <c r="I393" s="2"/>
      <c r="J393" s="16" t="s">
        <v>119</v>
      </c>
      <c r="K393" s="2">
        <v>1</v>
      </c>
      <c r="L393" s="19" t="s">
        <v>100</v>
      </c>
      <c r="M393" s="3">
        <v>452</v>
      </c>
      <c r="N393" s="66" t="s">
        <v>206</v>
      </c>
      <c r="O393" s="66"/>
      <c r="R393" s="3"/>
      <c r="S393" s="3"/>
    </row>
    <row r="394" spans="1:19" hidden="1" x14ac:dyDescent="0.2">
      <c r="A394" s="2">
        <v>15</v>
      </c>
      <c r="B394" s="2" t="s">
        <v>55</v>
      </c>
      <c r="C394" s="2" t="s">
        <v>2</v>
      </c>
      <c r="J394" s="13"/>
      <c r="L394" s="18"/>
      <c r="M394" s="3"/>
      <c r="N394" s="69"/>
      <c r="O394" s="66"/>
      <c r="P394" s="3"/>
    </row>
    <row r="395" spans="1:19" x14ac:dyDescent="0.2">
      <c r="A395" s="2">
        <v>16</v>
      </c>
      <c r="B395" s="2" t="s">
        <v>55</v>
      </c>
      <c r="C395" s="2" t="s">
        <v>3</v>
      </c>
      <c r="D395" s="13"/>
      <c r="G395" s="16"/>
      <c r="I395" s="2"/>
      <c r="J395" s="16" t="s">
        <v>8</v>
      </c>
      <c r="K395" s="2">
        <v>1</v>
      </c>
      <c r="L395" s="19" t="s">
        <v>95</v>
      </c>
      <c r="M395" s="2">
        <v>461</v>
      </c>
      <c r="N395" s="42" t="s">
        <v>207</v>
      </c>
      <c r="O395" s="42" t="s">
        <v>208</v>
      </c>
      <c r="P395" s="3"/>
    </row>
    <row r="396" spans="1:19" hidden="1" x14ac:dyDescent="0.2">
      <c r="A396" s="2">
        <v>17</v>
      </c>
      <c r="B396" s="2" t="s">
        <v>55</v>
      </c>
      <c r="C396" s="2" t="s">
        <v>4</v>
      </c>
      <c r="G396" s="16"/>
      <c r="I396" s="2"/>
      <c r="J396" s="16"/>
    </row>
    <row r="397" spans="1:19" hidden="1" x14ac:dyDescent="0.2">
      <c r="A397" s="2">
        <v>18</v>
      </c>
      <c r="B397" s="2" t="s">
        <v>55</v>
      </c>
      <c r="C397" s="2" t="s">
        <v>5</v>
      </c>
      <c r="F397" s="18"/>
      <c r="G397" s="16"/>
      <c r="I397" s="2"/>
      <c r="J397" s="16"/>
      <c r="Q397" s="3"/>
      <c r="R397" s="3"/>
      <c r="S397" s="3"/>
    </row>
    <row r="398" spans="1:19" hidden="1" x14ac:dyDescent="0.2">
      <c r="A398" s="2">
        <v>19</v>
      </c>
      <c r="B398" s="2" t="s">
        <v>55</v>
      </c>
      <c r="C398" s="2" t="s">
        <v>6</v>
      </c>
      <c r="D398" s="13"/>
      <c r="G398" s="16"/>
      <c r="I398" s="2"/>
      <c r="J398" s="16"/>
      <c r="L398" s="18"/>
    </row>
    <row r="399" spans="1:19" x14ac:dyDescent="0.2">
      <c r="A399" s="2">
        <v>20</v>
      </c>
      <c r="B399" s="2" t="s">
        <v>55</v>
      </c>
      <c r="C399" s="2" t="s">
        <v>0</v>
      </c>
      <c r="J399" s="13" t="s">
        <v>7</v>
      </c>
      <c r="K399" s="2">
        <v>1</v>
      </c>
      <c r="L399" s="19" t="s">
        <v>95</v>
      </c>
      <c r="M399" s="2">
        <v>515</v>
      </c>
      <c r="N399" s="42" t="s">
        <v>212</v>
      </c>
      <c r="O399" s="66"/>
      <c r="P399" s="3"/>
      <c r="Q399" s="3"/>
      <c r="R399" s="3"/>
      <c r="S399" s="3"/>
    </row>
    <row r="400" spans="1:19" x14ac:dyDescent="0.2">
      <c r="A400" s="2">
        <v>21</v>
      </c>
      <c r="B400" s="2" t="s">
        <v>55</v>
      </c>
      <c r="C400" s="2" t="s">
        <v>1</v>
      </c>
      <c r="G400" s="16"/>
      <c r="I400" s="2"/>
      <c r="J400" s="16" t="s">
        <v>120</v>
      </c>
      <c r="K400" s="2">
        <v>1</v>
      </c>
      <c r="L400" s="19" t="s">
        <v>100</v>
      </c>
      <c r="M400" s="3">
        <v>515</v>
      </c>
      <c r="N400" s="42" t="s">
        <v>209</v>
      </c>
      <c r="O400" s="66" t="s">
        <v>170</v>
      </c>
      <c r="S400" s="3"/>
    </row>
    <row r="401" spans="1:19" hidden="1" x14ac:dyDescent="0.2">
      <c r="A401" s="2">
        <v>22</v>
      </c>
      <c r="B401" s="2" t="s">
        <v>55</v>
      </c>
      <c r="C401" s="2" t="s">
        <v>2</v>
      </c>
      <c r="D401" s="13"/>
      <c r="G401" s="16"/>
      <c r="I401" s="2"/>
      <c r="J401" s="13"/>
      <c r="L401" s="18"/>
      <c r="M401" s="3"/>
      <c r="N401" s="69"/>
      <c r="O401" s="66"/>
      <c r="P401" s="3"/>
      <c r="Q401" s="3"/>
      <c r="R401" s="3"/>
      <c r="S401" s="3"/>
    </row>
    <row r="402" spans="1:19" x14ac:dyDescent="0.2">
      <c r="A402" s="2">
        <v>23</v>
      </c>
      <c r="B402" s="2" t="s">
        <v>55</v>
      </c>
      <c r="C402" s="2" t="s">
        <v>3</v>
      </c>
      <c r="D402" s="13"/>
      <c r="F402" s="18"/>
      <c r="G402" s="16"/>
      <c r="I402" s="2"/>
      <c r="J402" s="16" t="s">
        <v>8</v>
      </c>
      <c r="K402" s="2">
        <v>1</v>
      </c>
      <c r="L402" s="19" t="s">
        <v>95</v>
      </c>
      <c r="M402" s="2">
        <v>461</v>
      </c>
      <c r="N402" s="42" t="s">
        <v>210</v>
      </c>
      <c r="O402" s="66"/>
      <c r="P402" s="3"/>
    </row>
    <row r="403" spans="1:19" hidden="1" x14ac:dyDescent="0.2">
      <c r="A403" s="2">
        <v>24</v>
      </c>
      <c r="B403" s="2" t="s">
        <v>55</v>
      </c>
      <c r="C403" s="19" t="s">
        <v>4</v>
      </c>
      <c r="G403" s="16"/>
      <c r="I403" s="2"/>
      <c r="J403" s="16"/>
    </row>
    <row r="404" spans="1:19" hidden="1" x14ac:dyDescent="0.2">
      <c r="A404" s="2">
        <v>25</v>
      </c>
      <c r="B404" s="2" t="s">
        <v>55</v>
      </c>
      <c r="C404" s="2" t="s">
        <v>5</v>
      </c>
      <c r="G404" s="16"/>
      <c r="I404" s="2"/>
      <c r="J404" s="16"/>
    </row>
    <row r="405" spans="1:19" hidden="1" x14ac:dyDescent="0.2">
      <c r="A405" s="2">
        <v>26</v>
      </c>
      <c r="B405" s="2" t="s">
        <v>55</v>
      </c>
      <c r="C405" s="2" t="s">
        <v>6</v>
      </c>
      <c r="D405" s="13"/>
      <c r="G405" s="16"/>
      <c r="I405" s="2"/>
      <c r="J405" s="16"/>
      <c r="L405" s="18"/>
    </row>
    <row r="406" spans="1:19" x14ac:dyDescent="0.2">
      <c r="A406" s="2">
        <v>27</v>
      </c>
      <c r="B406" s="2" t="s">
        <v>55</v>
      </c>
      <c r="C406" s="2" t="s">
        <v>0</v>
      </c>
      <c r="G406" s="16"/>
      <c r="I406" s="2"/>
      <c r="J406" s="13" t="s">
        <v>7</v>
      </c>
      <c r="K406" s="2">
        <v>1</v>
      </c>
      <c r="L406" s="19" t="s">
        <v>95</v>
      </c>
      <c r="M406" s="2">
        <v>515</v>
      </c>
      <c r="N406" s="42" t="s">
        <v>211</v>
      </c>
      <c r="O406" s="66"/>
      <c r="P406" s="3"/>
      <c r="Q406" s="3"/>
    </row>
    <row r="407" spans="1:19" x14ac:dyDescent="0.2">
      <c r="A407" s="2">
        <v>28</v>
      </c>
      <c r="B407" s="2" t="s">
        <v>55</v>
      </c>
      <c r="C407" s="2" t="s">
        <v>1</v>
      </c>
      <c r="G407" s="16"/>
      <c r="I407" s="2"/>
      <c r="J407" s="16" t="s">
        <v>120</v>
      </c>
      <c r="K407" s="2">
        <v>1</v>
      </c>
      <c r="L407" s="19" t="s">
        <v>100</v>
      </c>
      <c r="M407" s="3">
        <v>515</v>
      </c>
      <c r="N407" s="66" t="s">
        <v>213</v>
      </c>
      <c r="S407" s="3"/>
    </row>
    <row r="408" spans="1:19" hidden="1" x14ac:dyDescent="0.2">
      <c r="A408" s="2">
        <v>29</v>
      </c>
      <c r="B408" s="2" t="s">
        <v>55</v>
      </c>
      <c r="C408" s="2" t="s">
        <v>2</v>
      </c>
      <c r="G408" s="16"/>
      <c r="I408" s="2"/>
      <c r="J408" s="13"/>
      <c r="L408" s="18"/>
      <c r="M408" s="3"/>
      <c r="N408" s="69"/>
      <c r="O408" s="66"/>
      <c r="P408" s="3"/>
      <c r="Q408" s="3"/>
      <c r="R408" s="3"/>
      <c r="S408" s="3"/>
    </row>
    <row r="409" spans="1:19" ht="38.25" x14ac:dyDescent="0.2">
      <c r="A409" s="2">
        <v>30</v>
      </c>
      <c r="B409" s="2" t="s">
        <v>55</v>
      </c>
      <c r="C409" s="2" t="s">
        <v>3</v>
      </c>
      <c r="G409" s="16"/>
      <c r="I409" s="2"/>
      <c r="J409" s="16" t="s">
        <v>8</v>
      </c>
      <c r="K409" s="2">
        <v>1</v>
      </c>
      <c r="L409" s="19" t="s">
        <v>95</v>
      </c>
      <c r="M409" s="55" t="s">
        <v>214</v>
      </c>
      <c r="N409" s="67" t="s">
        <v>257</v>
      </c>
      <c r="O409" s="67" t="s">
        <v>215</v>
      </c>
      <c r="P409" s="3"/>
    </row>
    <row r="410" spans="1:19" hidden="1" x14ac:dyDescent="0.2">
      <c r="A410" s="2">
        <v>31</v>
      </c>
      <c r="B410" s="2" t="s">
        <v>55</v>
      </c>
      <c r="C410" s="2" t="s">
        <v>4</v>
      </c>
      <c r="G410" s="16"/>
      <c r="I410" s="2"/>
      <c r="J410" s="16"/>
    </row>
    <row r="411" spans="1:19" hidden="1" x14ac:dyDescent="0.2">
      <c r="I411" s="2"/>
      <c r="J411" s="16"/>
    </row>
    <row r="412" spans="1:19" hidden="1" x14ac:dyDescent="0.2">
      <c r="I412" s="2"/>
      <c r="J412" s="16"/>
    </row>
    <row r="413" spans="1:19" hidden="1" x14ac:dyDescent="0.2">
      <c r="E413" s="2" t="s">
        <v>9</v>
      </c>
      <c r="F413" s="19">
        <f>COUNTIF($D$380:$D$411,E413)</f>
        <v>0</v>
      </c>
      <c r="H413" s="2" t="s">
        <v>22</v>
      </c>
      <c r="I413" s="2">
        <f t="shared" ref="I413:I416" si="15">COUNTIF($G$380:$G$411,H413)</f>
        <v>0</v>
      </c>
      <c r="J413" s="16"/>
      <c r="K413" s="2" t="s">
        <v>8</v>
      </c>
      <c r="L413" s="19">
        <f>COUNTIF($J$380:$J$411,K413)</f>
        <v>5</v>
      </c>
    </row>
    <row r="414" spans="1:19" hidden="1" x14ac:dyDescent="0.2">
      <c r="E414" s="2" t="s">
        <v>22</v>
      </c>
      <c r="F414" s="19">
        <f>COUNTIF($D$380:$D$411,E414)</f>
        <v>0</v>
      </c>
      <c r="H414" s="2" t="s">
        <v>11</v>
      </c>
      <c r="I414" s="2">
        <f t="shared" si="15"/>
        <v>0</v>
      </c>
      <c r="J414" s="16"/>
      <c r="K414" s="2" t="s">
        <v>7</v>
      </c>
      <c r="L414" s="19">
        <f t="shared" ref="L414:L417" si="16">COUNTIF($J$380:$J$411,K414)</f>
        <v>5</v>
      </c>
    </row>
    <row r="415" spans="1:19" hidden="1" x14ac:dyDescent="0.2">
      <c r="E415" s="2" t="s">
        <v>10</v>
      </c>
      <c r="F415" s="19">
        <f>COUNTIF($D$380:$D$411,E415)</f>
        <v>0</v>
      </c>
      <c r="H415" s="2" t="s">
        <v>12</v>
      </c>
      <c r="I415" s="2">
        <f t="shared" si="15"/>
        <v>0</v>
      </c>
      <c r="J415" s="16"/>
      <c r="K415" s="2" t="s">
        <v>113</v>
      </c>
      <c r="L415" s="19">
        <f t="shared" si="16"/>
        <v>0</v>
      </c>
    </row>
    <row r="416" spans="1:19" hidden="1" x14ac:dyDescent="0.2">
      <c r="H416" s="2" t="s">
        <v>13</v>
      </c>
      <c r="I416" s="2">
        <f t="shared" si="15"/>
        <v>0</v>
      </c>
      <c r="J416" s="16"/>
      <c r="K416" s="2" t="s">
        <v>120</v>
      </c>
      <c r="L416" s="19">
        <f t="shared" si="16"/>
        <v>2</v>
      </c>
    </row>
    <row r="417" spans="1:19" hidden="1" x14ac:dyDescent="0.2">
      <c r="H417" s="2" t="s">
        <v>15</v>
      </c>
      <c r="I417" s="2">
        <f>COUNTIF($G$380:$G$411,H417)</f>
        <v>0</v>
      </c>
      <c r="J417" s="16"/>
      <c r="K417" s="2" t="s">
        <v>119</v>
      </c>
      <c r="L417" s="19">
        <f t="shared" si="16"/>
        <v>2</v>
      </c>
    </row>
    <row r="418" spans="1:19" hidden="1" x14ac:dyDescent="0.2">
      <c r="H418" s="2" t="s">
        <v>14</v>
      </c>
      <c r="I418" s="2">
        <f t="shared" ref="I418:I421" si="17">COUNTIF($G$380:$G$411,H418)</f>
        <v>0</v>
      </c>
      <c r="J418" s="16"/>
    </row>
    <row r="419" spans="1:19" hidden="1" x14ac:dyDescent="0.2">
      <c r="H419" s="2" t="s">
        <v>16</v>
      </c>
      <c r="I419" s="2">
        <f t="shared" si="17"/>
        <v>0</v>
      </c>
      <c r="J419" s="16"/>
    </row>
    <row r="420" spans="1:19" hidden="1" x14ac:dyDescent="0.2">
      <c r="H420" s="2" t="s">
        <v>23</v>
      </c>
      <c r="I420" s="2">
        <f t="shared" si="17"/>
        <v>0</v>
      </c>
      <c r="J420" s="16"/>
    </row>
    <row r="421" spans="1:19" hidden="1" x14ac:dyDescent="0.2">
      <c r="H421" s="2" t="s">
        <v>17</v>
      </c>
      <c r="I421" s="2">
        <f t="shared" si="17"/>
        <v>0</v>
      </c>
      <c r="J421" s="16"/>
    </row>
    <row r="422" spans="1:19" hidden="1" x14ac:dyDescent="0.2">
      <c r="I422" s="2"/>
      <c r="J422" s="16"/>
    </row>
    <row r="423" spans="1:19" hidden="1" x14ac:dyDescent="0.2">
      <c r="E423" s="2" t="s">
        <v>30</v>
      </c>
      <c r="H423" s="2" t="s">
        <v>30</v>
      </c>
      <c r="I423" s="2"/>
      <c r="J423" s="16"/>
      <c r="K423" s="2" t="s">
        <v>30</v>
      </c>
    </row>
    <row r="424" spans="1:19" hidden="1" x14ac:dyDescent="0.2">
      <c r="E424" s="1" t="s">
        <v>29</v>
      </c>
      <c r="F424" s="17">
        <f>SUM(F413:F422)</f>
        <v>0</v>
      </c>
      <c r="H424" s="1" t="s">
        <v>29</v>
      </c>
      <c r="I424" s="1">
        <f>SUM(I413:I422)</f>
        <v>0</v>
      </c>
      <c r="J424" s="16"/>
      <c r="K424" s="1" t="s">
        <v>29</v>
      </c>
      <c r="L424" s="17">
        <f>SUM(L413:L422)</f>
        <v>14</v>
      </c>
      <c r="M424" s="1"/>
      <c r="N424" s="77"/>
      <c r="O424" s="65"/>
      <c r="P424" s="1"/>
      <c r="Q424" s="1"/>
      <c r="R424" s="1"/>
      <c r="S424" s="1"/>
    </row>
    <row r="425" spans="1:19" s="11" customFormat="1" hidden="1" x14ac:dyDescent="0.2">
      <c r="A425" s="11" t="s">
        <v>39</v>
      </c>
      <c r="D425" s="26"/>
      <c r="F425" s="27"/>
      <c r="J425" s="26"/>
      <c r="L425" s="27"/>
      <c r="N425" s="78"/>
      <c r="O425" s="68"/>
    </row>
    <row r="426" spans="1:19" hidden="1" x14ac:dyDescent="0.2">
      <c r="A426" s="1" t="s">
        <v>18</v>
      </c>
      <c r="B426" s="1"/>
      <c r="C426" s="8" t="s">
        <v>104</v>
      </c>
      <c r="D426" s="91" t="s">
        <v>21</v>
      </c>
      <c r="E426" s="92"/>
      <c r="F426" s="93"/>
      <c r="G426" s="94" t="s">
        <v>46</v>
      </c>
      <c r="H426" s="94"/>
      <c r="I426" s="94"/>
      <c r="J426" s="95" t="s">
        <v>47</v>
      </c>
      <c r="K426" s="96"/>
      <c r="L426" s="97"/>
      <c r="M426" s="41"/>
      <c r="N426" s="76"/>
      <c r="O426" s="64"/>
      <c r="P426" s="59" t="s">
        <v>72</v>
      </c>
      <c r="Q426" s="39" t="s">
        <v>116</v>
      </c>
      <c r="R426" s="40" t="s">
        <v>73</v>
      </c>
      <c r="S426" s="44" t="s">
        <v>74</v>
      </c>
    </row>
    <row r="427" spans="1:19" hidden="1" x14ac:dyDescent="0.2">
      <c r="A427" s="1" t="s">
        <v>19</v>
      </c>
      <c r="B427" s="1"/>
      <c r="C427" s="1" t="s">
        <v>20</v>
      </c>
      <c r="D427" s="12" t="s">
        <v>27</v>
      </c>
      <c r="E427" s="1" t="s">
        <v>24</v>
      </c>
      <c r="F427" s="17" t="s">
        <v>25</v>
      </c>
      <c r="G427" s="1" t="s">
        <v>27</v>
      </c>
      <c r="H427" s="1" t="s">
        <v>24</v>
      </c>
      <c r="I427" s="1" t="s">
        <v>25</v>
      </c>
      <c r="J427" s="12" t="s">
        <v>27</v>
      </c>
      <c r="K427" s="1" t="s">
        <v>24</v>
      </c>
      <c r="L427" s="17" t="s">
        <v>25</v>
      </c>
      <c r="M427" s="1"/>
      <c r="N427" s="77"/>
      <c r="O427" s="65"/>
      <c r="P427" s="1"/>
      <c r="Q427" s="1"/>
      <c r="R427" s="1"/>
      <c r="S427" s="1"/>
    </row>
    <row r="428" spans="1:19" hidden="1" x14ac:dyDescent="0.2">
      <c r="I428" s="2"/>
      <c r="J428" s="16"/>
    </row>
    <row r="429" spans="1:19" hidden="1" x14ac:dyDescent="0.2">
      <c r="A429" s="2">
        <v>1</v>
      </c>
      <c r="B429" s="2" t="s">
        <v>56</v>
      </c>
      <c r="C429" s="2" t="s">
        <v>5</v>
      </c>
      <c r="I429" s="2"/>
      <c r="J429" s="16"/>
    </row>
    <row r="430" spans="1:19" hidden="1" x14ac:dyDescent="0.2">
      <c r="A430" s="2">
        <v>2</v>
      </c>
      <c r="B430" s="2" t="s">
        <v>56</v>
      </c>
      <c r="C430" s="2" t="s">
        <v>6</v>
      </c>
      <c r="I430" s="2"/>
      <c r="J430" s="16"/>
    </row>
    <row r="431" spans="1:19" x14ac:dyDescent="0.2">
      <c r="A431" s="2">
        <v>3</v>
      </c>
      <c r="B431" s="2" t="s">
        <v>56</v>
      </c>
      <c r="C431" s="2" t="s">
        <v>0</v>
      </c>
      <c r="I431" s="2"/>
      <c r="J431" s="13" t="s">
        <v>7</v>
      </c>
      <c r="K431" s="2">
        <v>1</v>
      </c>
      <c r="L431" s="19" t="s">
        <v>95</v>
      </c>
      <c r="M431" s="2">
        <v>515</v>
      </c>
      <c r="N431" s="42" t="s">
        <v>258</v>
      </c>
      <c r="O431" s="42" t="s">
        <v>216</v>
      </c>
      <c r="P431" s="3"/>
      <c r="Q431" s="3"/>
      <c r="R431" s="3"/>
      <c r="S431" s="3"/>
    </row>
    <row r="432" spans="1:19" hidden="1" x14ac:dyDescent="0.2">
      <c r="A432" s="2">
        <v>4</v>
      </c>
      <c r="B432" s="2" t="s">
        <v>56</v>
      </c>
      <c r="C432" s="2" t="s">
        <v>1</v>
      </c>
      <c r="I432" s="2"/>
      <c r="J432" s="16"/>
      <c r="S432" s="3"/>
    </row>
    <row r="433" spans="1:19" hidden="1" x14ac:dyDescent="0.2">
      <c r="A433" s="2">
        <v>5</v>
      </c>
      <c r="B433" s="2" t="s">
        <v>56</v>
      </c>
      <c r="C433" s="2" t="s">
        <v>2</v>
      </c>
      <c r="I433" s="2"/>
      <c r="J433" s="13"/>
      <c r="L433" s="18"/>
      <c r="M433" s="3"/>
      <c r="N433" s="69"/>
      <c r="O433" s="66"/>
      <c r="P433" s="3"/>
      <c r="Q433" s="3"/>
      <c r="R433" s="3"/>
      <c r="S433" s="3"/>
    </row>
    <row r="434" spans="1:19" ht="51" x14ac:dyDescent="0.2">
      <c r="A434" s="2">
        <v>6</v>
      </c>
      <c r="B434" s="2" t="s">
        <v>56</v>
      </c>
      <c r="C434" s="2" t="s">
        <v>3</v>
      </c>
      <c r="D434" s="13"/>
      <c r="F434" s="18"/>
      <c r="I434" s="2"/>
      <c r="J434" s="16" t="s">
        <v>8</v>
      </c>
      <c r="K434" s="2">
        <v>1</v>
      </c>
      <c r="L434" s="19" t="s">
        <v>95</v>
      </c>
      <c r="M434" s="55" t="s">
        <v>217</v>
      </c>
      <c r="N434" s="67" t="s">
        <v>260</v>
      </c>
      <c r="O434" s="67" t="s">
        <v>218</v>
      </c>
    </row>
    <row r="435" spans="1:19" x14ac:dyDescent="0.2">
      <c r="A435" s="2">
        <v>7</v>
      </c>
      <c r="B435" s="2" t="s">
        <v>56</v>
      </c>
      <c r="C435" s="2" t="s">
        <v>4</v>
      </c>
      <c r="I435" s="2"/>
      <c r="J435" s="16" t="s">
        <v>119</v>
      </c>
      <c r="K435" s="2">
        <v>1</v>
      </c>
      <c r="L435" s="19" t="s">
        <v>100</v>
      </c>
      <c r="M435" s="55"/>
      <c r="O435" s="67"/>
      <c r="P435" s="2" t="s">
        <v>82</v>
      </c>
    </row>
    <row r="436" spans="1:19" hidden="1" x14ac:dyDescent="0.2">
      <c r="A436" s="2">
        <v>8</v>
      </c>
      <c r="B436" s="2" t="s">
        <v>56</v>
      </c>
      <c r="C436" s="2" t="s">
        <v>5</v>
      </c>
      <c r="D436" s="13"/>
      <c r="I436" s="2"/>
      <c r="J436" s="16"/>
      <c r="Q436" s="3"/>
      <c r="R436" s="3"/>
      <c r="S436" s="3"/>
    </row>
    <row r="437" spans="1:19" hidden="1" x14ac:dyDescent="0.2">
      <c r="A437" s="2">
        <v>9</v>
      </c>
      <c r="B437" s="2" t="s">
        <v>56</v>
      </c>
      <c r="C437" s="2" t="s">
        <v>6</v>
      </c>
      <c r="I437" s="2"/>
      <c r="J437" s="13"/>
      <c r="L437" s="18"/>
      <c r="P437" s="2" t="s">
        <v>83</v>
      </c>
    </row>
    <row r="438" spans="1:19" x14ac:dyDescent="0.2">
      <c r="A438" s="2">
        <v>10</v>
      </c>
      <c r="B438" s="2" t="s">
        <v>56</v>
      </c>
      <c r="C438" s="2" t="s">
        <v>0</v>
      </c>
      <c r="I438" s="2"/>
      <c r="J438" s="13" t="s">
        <v>7</v>
      </c>
      <c r="K438" s="2">
        <v>1</v>
      </c>
      <c r="L438" s="19" t="s">
        <v>95</v>
      </c>
      <c r="M438" s="2">
        <v>515</v>
      </c>
      <c r="N438" s="42" t="s">
        <v>259</v>
      </c>
      <c r="O438" s="66"/>
      <c r="P438" s="2" t="s">
        <v>84</v>
      </c>
      <c r="Q438" s="3"/>
    </row>
    <row r="439" spans="1:19" x14ac:dyDescent="0.2">
      <c r="A439" s="2">
        <v>11</v>
      </c>
      <c r="B439" s="2" t="s">
        <v>56</v>
      </c>
      <c r="C439" s="2" t="s">
        <v>1</v>
      </c>
      <c r="D439" s="13"/>
      <c r="I439" s="2"/>
      <c r="J439" s="16" t="s">
        <v>120</v>
      </c>
      <c r="K439" s="2">
        <v>1</v>
      </c>
      <c r="L439" s="19" t="s">
        <v>100</v>
      </c>
    </row>
    <row r="440" spans="1:19" hidden="1" x14ac:dyDescent="0.2">
      <c r="A440" s="2">
        <v>12</v>
      </c>
      <c r="B440" s="2" t="s">
        <v>56</v>
      </c>
      <c r="C440" s="2" t="s">
        <v>2</v>
      </c>
      <c r="D440" s="13"/>
      <c r="I440" s="2"/>
      <c r="J440" s="13"/>
      <c r="L440" s="18"/>
      <c r="M440" s="3"/>
      <c r="N440" s="69"/>
      <c r="O440" s="66"/>
      <c r="P440" s="3"/>
    </row>
    <row r="441" spans="1:19" x14ac:dyDescent="0.2">
      <c r="A441" s="2">
        <v>13</v>
      </c>
      <c r="B441" s="2" t="s">
        <v>56</v>
      </c>
      <c r="C441" s="2" t="s">
        <v>3</v>
      </c>
      <c r="D441" s="13"/>
      <c r="I441" s="2"/>
      <c r="J441" s="16" t="s">
        <v>8</v>
      </c>
      <c r="K441" s="2">
        <v>1</v>
      </c>
      <c r="L441" s="19" t="s">
        <v>95</v>
      </c>
      <c r="M441" s="3">
        <v>461</v>
      </c>
      <c r="N441" s="42" t="s">
        <v>219</v>
      </c>
      <c r="O441" s="66" t="s">
        <v>125</v>
      </c>
      <c r="P441" s="3"/>
    </row>
    <row r="442" spans="1:19" hidden="1" x14ac:dyDescent="0.2">
      <c r="A442" s="2">
        <v>14</v>
      </c>
      <c r="B442" s="2" t="s">
        <v>56</v>
      </c>
      <c r="C442" s="2" t="s">
        <v>4</v>
      </c>
      <c r="I442" s="2"/>
      <c r="J442" s="16"/>
      <c r="M442" s="55"/>
      <c r="O442" s="67"/>
    </row>
    <row r="443" spans="1:19" hidden="1" x14ac:dyDescent="0.2">
      <c r="A443" s="2">
        <v>15</v>
      </c>
      <c r="B443" s="2" t="s">
        <v>56</v>
      </c>
      <c r="C443" s="2" t="s">
        <v>5</v>
      </c>
      <c r="I443" s="2"/>
      <c r="J443" s="16"/>
      <c r="R443" s="3"/>
      <c r="S443" s="3"/>
    </row>
    <row r="444" spans="1:19" hidden="1" x14ac:dyDescent="0.2">
      <c r="A444" s="2">
        <v>16</v>
      </c>
      <c r="B444" s="2" t="s">
        <v>56</v>
      </c>
      <c r="C444" s="2" t="s">
        <v>6</v>
      </c>
      <c r="D444" s="13"/>
      <c r="I444" s="2"/>
      <c r="J444" s="16"/>
    </row>
    <row r="445" spans="1:19" x14ac:dyDescent="0.2">
      <c r="A445" s="2">
        <v>17</v>
      </c>
      <c r="B445" s="2" t="s">
        <v>56</v>
      </c>
      <c r="C445" s="2" t="s">
        <v>0</v>
      </c>
      <c r="I445" s="2"/>
      <c r="J445" s="13" t="s">
        <v>7</v>
      </c>
      <c r="K445" s="2">
        <v>1</v>
      </c>
      <c r="L445" s="19" t="s">
        <v>95</v>
      </c>
      <c r="M445" s="2">
        <v>515</v>
      </c>
      <c r="N445" s="42" t="s">
        <v>261</v>
      </c>
      <c r="O445" s="42" t="s">
        <v>220</v>
      </c>
    </row>
    <row r="446" spans="1:19" x14ac:dyDescent="0.2">
      <c r="A446" s="2">
        <v>18</v>
      </c>
      <c r="B446" s="2" t="s">
        <v>56</v>
      </c>
      <c r="C446" s="2" t="s">
        <v>1</v>
      </c>
      <c r="I446" s="2"/>
      <c r="J446" s="16" t="s">
        <v>120</v>
      </c>
      <c r="K446" s="2">
        <v>1</v>
      </c>
      <c r="L446" s="19" t="s">
        <v>100</v>
      </c>
    </row>
    <row r="447" spans="1:19" hidden="1" x14ac:dyDescent="0.2">
      <c r="A447" s="2">
        <v>19</v>
      </c>
      <c r="B447" s="2" t="s">
        <v>56</v>
      </c>
      <c r="C447" s="2" t="s">
        <v>2</v>
      </c>
      <c r="I447" s="2"/>
      <c r="J447" s="13"/>
      <c r="L447" s="18"/>
      <c r="M447" s="3"/>
      <c r="N447" s="69"/>
      <c r="O447" s="66"/>
      <c r="Q447" s="3"/>
      <c r="R447" s="3"/>
      <c r="S447" s="3"/>
    </row>
    <row r="448" spans="1:19" x14ac:dyDescent="0.2">
      <c r="A448" s="2">
        <v>20</v>
      </c>
      <c r="B448" s="2" t="s">
        <v>56</v>
      </c>
      <c r="C448" s="2" t="s">
        <v>3</v>
      </c>
      <c r="I448" s="2"/>
      <c r="J448" s="16" t="s">
        <v>8</v>
      </c>
      <c r="K448" s="2">
        <v>1</v>
      </c>
      <c r="L448" s="19" t="s">
        <v>95</v>
      </c>
      <c r="M448" s="3">
        <v>461</v>
      </c>
      <c r="N448" s="42" t="s">
        <v>221</v>
      </c>
      <c r="O448" s="66"/>
      <c r="Q448" s="3"/>
    </row>
    <row r="449" spans="1:19" hidden="1" x14ac:dyDescent="0.2">
      <c r="A449" s="2">
        <v>21</v>
      </c>
      <c r="B449" s="2" t="s">
        <v>56</v>
      </c>
      <c r="C449" s="2" t="s">
        <v>4</v>
      </c>
      <c r="I449" s="2"/>
      <c r="J449" s="16"/>
    </row>
    <row r="450" spans="1:19" hidden="1" x14ac:dyDescent="0.2">
      <c r="A450" s="2">
        <v>22</v>
      </c>
      <c r="B450" s="2" t="s">
        <v>56</v>
      </c>
      <c r="C450" s="2" t="s">
        <v>5</v>
      </c>
      <c r="I450" s="2"/>
      <c r="J450" s="16"/>
    </row>
    <row r="451" spans="1:19" hidden="1" x14ac:dyDescent="0.2">
      <c r="A451" s="2">
        <v>23</v>
      </c>
      <c r="B451" s="2" t="s">
        <v>56</v>
      </c>
      <c r="C451" s="2" t="s">
        <v>6</v>
      </c>
      <c r="I451" s="2"/>
      <c r="J451" s="16"/>
      <c r="L451" s="18"/>
    </row>
    <row r="452" spans="1:19" ht="25.5" x14ac:dyDescent="0.2">
      <c r="A452" s="2">
        <v>24</v>
      </c>
      <c r="B452" s="2" t="s">
        <v>56</v>
      </c>
      <c r="C452" s="2" t="s">
        <v>0</v>
      </c>
      <c r="I452" s="2"/>
      <c r="J452" s="13" t="s">
        <v>7</v>
      </c>
      <c r="K452" s="2">
        <v>1</v>
      </c>
      <c r="L452" s="19" t="s">
        <v>95</v>
      </c>
      <c r="M452" s="55" t="s">
        <v>153</v>
      </c>
      <c r="N452" s="67" t="s">
        <v>262</v>
      </c>
      <c r="O452" s="67" t="s">
        <v>155</v>
      </c>
      <c r="Q452" s="3"/>
    </row>
    <row r="453" spans="1:19" x14ac:dyDescent="0.2">
      <c r="A453" s="2">
        <v>25</v>
      </c>
      <c r="B453" s="2" t="s">
        <v>56</v>
      </c>
      <c r="C453" s="2" t="s">
        <v>1</v>
      </c>
      <c r="I453" s="2"/>
      <c r="J453" s="16" t="s">
        <v>119</v>
      </c>
      <c r="K453" s="2">
        <v>1</v>
      </c>
      <c r="L453" s="19" t="s">
        <v>100</v>
      </c>
      <c r="M453" s="55"/>
      <c r="O453" s="67"/>
      <c r="P453" s="2" t="s">
        <v>85</v>
      </c>
    </row>
    <row r="454" spans="1:19" hidden="1" x14ac:dyDescent="0.2">
      <c r="A454" s="2">
        <v>26</v>
      </c>
      <c r="B454" s="2" t="s">
        <v>56</v>
      </c>
      <c r="C454" s="2" t="s">
        <v>2</v>
      </c>
      <c r="I454" s="2"/>
      <c r="J454" s="13"/>
      <c r="L454" s="18"/>
      <c r="M454" s="3"/>
      <c r="N454" s="69"/>
      <c r="O454" s="66"/>
      <c r="Q454" s="3"/>
      <c r="R454" s="3"/>
      <c r="S454" s="3"/>
    </row>
    <row r="455" spans="1:19" x14ac:dyDescent="0.2">
      <c r="A455" s="2">
        <v>27</v>
      </c>
      <c r="B455" s="2" t="s">
        <v>56</v>
      </c>
      <c r="C455" s="2" t="s">
        <v>3</v>
      </c>
      <c r="I455" s="2"/>
      <c r="J455" s="16" t="s">
        <v>8</v>
      </c>
      <c r="K455" s="2">
        <v>1</v>
      </c>
      <c r="L455" s="19" t="s">
        <v>95</v>
      </c>
      <c r="M455" s="3">
        <v>461</v>
      </c>
      <c r="N455" s="67" t="s">
        <v>222</v>
      </c>
      <c r="O455" s="42" t="s">
        <v>223</v>
      </c>
      <c r="P455" s="3"/>
    </row>
    <row r="456" spans="1:19" hidden="1" x14ac:dyDescent="0.2">
      <c r="A456" s="2">
        <v>28</v>
      </c>
      <c r="B456" s="2" t="s">
        <v>56</v>
      </c>
      <c r="C456" s="2" t="s">
        <v>4</v>
      </c>
      <c r="I456" s="2"/>
      <c r="J456" s="16"/>
    </row>
    <row r="457" spans="1:19" hidden="1" x14ac:dyDescent="0.2">
      <c r="A457" s="2">
        <v>29</v>
      </c>
      <c r="B457" s="2" t="s">
        <v>56</v>
      </c>
      <c r="C457" s="2" t="s">
        <v>5</v>
      </c>
      <c r="I457" s="2"/>
      <c r="J457" s="16"/>
    </row>
    <row r="458" spans="1:19" hidden="1" x14ac:dyDescent="0.2">
      <c r="A458" s="2">
        <v>30</v>
      </c>
      <c r="B458" s="2" t="s">
        <v>56</v>
      </c>
      <c r="C458" s="2" t="s">
        <v>6</v>
      </c>
      <c r="I458" s="2"/>
      <c r="J458" s="16"/>
    </row>
    <row r="459" spans="1:19" hidden="1" x14ac:dyDescent="0.2">
      <c r="I459" s="2"/>
      <c r="J459" s="16"/>
    </row>
    <row r="460" spans="1:19" hidden="1" x14ac:dyDescent="0.2">
      <c r="I460" s="2"/>
      <c r="J460" s="16"/>
    </row>
    <row r="461" spans="1:19" hidden="1" x14ac:dyDescent="0.2">
      <c r="I461" s="2"/>
      <c r="J461" s="16"/>
    </row>
    <row r="462" spans="1:19" hidden="1" x14ac:dyDescent="0.2">
      <c r="E462" s="2" t="s">
        <v>9</v>
      </c>
      <c r="F462" s="19">
        <f>COUNTIF($D$429:$D$459,E462)</f>
        <v>0</v>
      </c>
      <c r="H462" s="2" t="s">
        <v>22</v>
      </c>
      <c r="I462" s="2">
        <f t="shared" ref="I462:I470" si="18">COUNTIF($G$429:$G$459,H462)</f>
        <v>0</v>
      </c>
      <c r="J462" s="16"/>
      <c r="K462" s="2" t="s">
        <v>8</v>
      </c>
      <c r="L462" s="19">
        <f>COUNTIF($J$429:$J$459,K462)</f>
        <v>4</v>
      </c>
    </row>
    <row r="463" spans="1:19" hidden="1" x14ac:dyDescent="0.2">
      <c r="E463" s="2" t="s">
        <v>22</v>
      </c>
      <c r="F463" s="19">
        <f>COUNTIF($D$429:$D$459,E463)</f>
        <v>0</v>
      </c>
      <c r="H463" s="2" t="s">
        <v>11</v>
      </c>
      <c r="I463" s="2">
        <f t="shared" si="18"/>
        <v>0</v>
      </c>
      <c r="J463" s="16"/>
      <c r="K463" s="2" t="s">
        <v>7</v>
      </c>
      <c r="L463" s="19">
        <f>COUNTIF($J$429:$J$459,K463)</f>
        <v>4</v>
      </c>
    </row>
    <row r="464" spans="1:19" hidden="1" x14ac:dyDescent="0.2">
      <c r="E464" s="2" t="s">
        <v>10</v>
      </c>
      <c r="F464" s="19">
        <f>COUNTIF($D$429:$D$459,E464)</f>
        <v>0</v>
      </c>
      <c r="H464" s="2" t="s">
        <v>12</v>
      </c>
      <c r="I464" s="2">
        <f t="shared" si="18"/>
        <v>0</v>
      </c>
      <c r="J464" s="16"/>
      <c r="K464" s="2" t="s">
        <v>113</v>
      </c>
      <c r="L464" s="19">
        <f>COUNTIF($J$429:$J$459,K464)</f>
        <v>0</v>
      </c>
    </row>
    <row r="465" spans="1:19" hidden="1" x14ac:dyDescent="0.2">
      <c r="H465" s="2" t="s">
        <v>13</v>
      </c>
      <c r="I465" s="2">
        <f t="shared" si="18"/>
        <v>0</v>
      </c>
      <c r="J465" s="16"/>
      <c r="K465" s="2" t="s">
        <v>120</v>
      </c>
      <c r="L465" s="19">
        <f t="shared" ref="L465:L466" si="19">COUNTIF($J$429:$J$459,K465)</f>
        <v>2</v>
      </c>
    </row>
    <row r="466" spans="1:19" hidden="1" x14ac:dyDescent="0.2">
      <c r="H466" s="2" t="s">
        <v>15</v>
      </c>
      <c r="I466" s="2">
        <f t="shared" si="18"/>
        <v>0</v>
      </c>
      <c r="J466" s="16"/>
      <c r="K466" s="2" t="s">
        <v>119</v>
      </c>
      <c r="L466" s="19">
        <f t="shared" si="19"/>
        <v>2</v>
      </c>
    </row>
    <row r="467" spans="1:19" hidden="1" x14ac:dyDescent="0.2">
      <c r="H467" s="2" t="s">
        <v>14</v>
      </c>
      <c r="I467" s="2">
        <f t="shared" si="18"/>
        <v>0</v>
      </c>
      <c r="J467" s="16"/>
    </row>
    <row r="468" spans="1:19" hidden="1" x14ac:dyDescent="0.2">
      <c r="H468" s="2" t="s">
        <v>16</v>
      </c>
      <c r="I468" s="2">
        <f t="shared" si="18"/>
        <v>0</v>
      </c>
      <c r="J468" s="16"/>
    </row>
    <row r="469" spans="1:19" hidden="1" x14ac:dyDescent="0.2">
      <c r="H469" s="2" t="s">
        <v>23</v>
      </c>
      <c r="I469" s="2">
        <f t="shared" si="18"/>
        <v>0</v>
      </c>
      <c r="J469" s="16"/>
    </row>
    <row r="470" spans="1:19" hidden="1" x14ac:dyDescent="0.2">
      <c r="H470" s="2" t="s">
        <v>17</v>
      </c>
      <c r="I470" s="2">
        <f t="shared" si="18"/>
        <v>0</v>
      </c>
      <c r="J470" s="16"/>
    </row>
    <row r="471" spans="1:19" hidden="1" x14ac:dyDescent="0.2">
      <c r="I471" s="2"/>
      <c r="J471" s="16"/>
    </row>
    <row r="472" spans="1:19" hidden="1" x14ac:dyDescent="0.2">
      <c r="E472" s="2" t="s">
        <v>30</v>
      </c>
      <c r="H472" s="2" t="s">
        <v>30</v>
      </c>
      <c r="I472" s="2"/>
      <c r="J472" s="16"/>
      <c r="K472" s="2" t="s">
        <v>30</v>
      </c>
    </row>
    <row r="473" spans="1:19" hidden="1" x14ac:dyDescent="0.2">
      <c r="E473" s="1" t="s">
        <v>29</v>
      </c>
      <c r="F473" s="17">
        <f>SUM(F462:F471)</f>
        <v>0</v>
      </c>
      <c r="H473" s="1" t="s">
        <v>29</v>
      </c>
      <c r="I473" s="1">
        <f>SUM(I462:I471)</f>
        <v>0</v>
      </c>
      <c r="J473" s="16"/>
      <c r="K473" s="1" t="s">
        <v>29</v>
      </c>
      <c r="L473" s="17">
        <f>SUM(L462:L471)</f>
        <v>12</v>
      </c>
      <c r="M473" s="1"/>
      <c r="N473" s="77"/>
      <c r="O473" s="65"/>
      <c r="P473" s="1"/>
      <c r="Q473" s="1"/>
      <c r="R473" s="1"/>
      <c r="S473" s="1"/>
    </row>
    <row r="474" spans="1:19" s="11" customFormat="1" hidden="1" x14ac:dyDescent="0.2">
      <c r="A474" s="11" t="s">
        <v>40</v>
      </c>
      <c r="D474" s="26"/>
      <c r="F474" s="27"/>
      <c r="J474" s="26"/>
      <c r="L474" s="27"/>
      <c r="N474" s="78"/>
      <c r="O474" s="68"/>
    </row>
    <row r="475" spans="1:19" hidden="1" x14ac:dyDescent="0.2">
      <c r="A475" s="1" t="s">
        <v>18</v>
      </c>
      <c r="B475" s="1"/>
      <c r="C475" s="8" t="s">
        <v>105</v>
      </c>
      <c r="D475" s="91" t="s">
        <v>21</v>
      </c>
      <c r="E475" s="92"/>
      <c r="F475" s="93"/>
      <c r="G475" s="94" t="s">
        <v>46</v>
      </c>
      <c r="H475" s="94"/>
      <c r="I475" s="94"/>
      <c r="J475" s="95" t="s">
        <v>47</v>
      </c>
      <c r="K475" s="96"/>
      <c r="L475" s="97"/>
      <c r="M475" s="41"/>
      <c r="N475" s="76"/>
      <c r="O475" s="64"/>
      <c r="P475" s="59" t="s">
        <v>72</v>
      </c>
      <c r="Q475" s="39" t="s">
        <v>116</v>
      </c>
      <c r="R475" s="40" t="s">
        <v>73</v>
      </c>
      <c r="S475" s="44" t="s">
        <v>74</v>
      </c>
    </row>
    <row r="476" spans="1:19" hidden="1" x14ac:dyDescent="0.2">
      <c r="A476" s="1" t="s">
        <v>19</v>
      </c>
      <c r="B476" s="1"/>
      <c r="C476" s="1" t="s">
        <v>20</v>
      </c>
      <c r="D476" s="12" t="s">
        <v>27</v>
      </c>
      <c r="E476" s="1" t="s">
        <v>24</v>
      </c>
      <c r="F476" s="17" t="s">
        <v>25</v>
      </c>
      <c r="G476" s="1" t="s">
        <v>27</v>
      </c>
      <c r="H476" s="1" t="s">
        <v>24</v>
      </c>
      <c r="I476" s="1" t="s">
        <v>25</v>
      </c>
      <c r="J476" s="12" t="s">
        <v>27</v>
      </c>
      <c r="K476" s="1" t="s">
        <v>24</v>
      </c>
      <c r="L476" s="17" t="s">
        <v>25</v>
      </c>
      <c r="M476" s="1"/>
      <c r="N476" s="77"/>
      <c r="O476" s="65"/>
      <c r="P476" s="1"/>
      <c r="Q476" s="1"/>
      <c r="R476" s="1"/>
      <c r="S476" s="1"/>
    </row>
    <row r="477" spans="1:19" hidden="1" x14ac:dyDescent="0.2">
      <c r="I477" s="2"/>
      <c r="J477" s="16"/>
    </row>
    <row r="478" spans="1:19" x14ac:dyDescent="0.2">
      <c r="A478" s="2">
        <v>1</v>
      </c>
      <c r="B478" s="2" t="s">
        <v>57</v>
      </c>
      <c r="C478" s="2" t="s">
        <v>0</v>
      </c>
      <c r="D478" s="13"/>
      <c r="I478" s="2"/>
      <c r="J478" s="13" t="s">
        <v>7</v>
      </c>
      <c r="K478" s="2">
        <v>1</v>
      </c>
      <c r="L478" s="19" t="s">
        <v>95</v>
      </c>
      <c r="M478" s="3"/>
      <c r="N478" s="69"/>
      <c r="O478" s="66"/>
      <c r="P478" s="3"/>
      <c r="Q478" s="3"/>
    </row>
    <row r="479" spans="1:19" x14ac:dyDescent="0.2">
      <c r="A479" s="2">
        <v>2</v>
      </c>
      <c r="B479" s="2" t="s">
        <v>57</v>
      </c>
      <c r="C479" s="2" t="s">
        <v>1</v>
      </c>
      <c r="I479" s="2"/>
      <c r="J479" s="16" t="s">
        <v>120</v>
      </c>
      <c r="K479" s="2">
        <v>1</v>
      </c>
      <c r="L479" s="19" t="s">
        <v>100</v>
      </c>
    </row>
    <row r="480" spans="1:19" hidden="1" x14ac:dyDescent="0.2">
      <c r="A480" s="2">
        <v>3</v>
      </c>
      <c r="B480" s="2" t="s">
        <v>57</v>
      </c>
      <c r="C480" s="2" t="s">
        <v>2</v>
      </c>
      <c r="I480" s="2"/>
      <c r="J480" s="13"/>
      <c r="L480" s="18"/>
      <c r="M480" s="3"/>
      <c r="N480" s="69"/>
      <c r="O480" s="66"/>
      <c r="P480" s="3"/>
      <c r="Q480" s="3"/>
      <c r="R480" s="3"/>
      <c r="S480" s="3"/>
    </row>
    <row r="481" spans="1:19" ht="38.25" x14ac:dyDescent="0.2">
      <c r="A481" s="2">
        <v>4</v>
      </c>
      <c r="B481" s="2" t="s">
        <v>57</v>
      </c>
      <c r="C481" s="2" t="s">
        <v>3</v>
      </c>
      <c r="D481" s="13"/>
      <c r="J481" s="16" t="s">
        <v>8</v>
      </c>
      <c r="K481" s="2">
        <v>1</v>
      </c>
      <c r="L481" s="19" t="s">
        <v>95</v>
      </c>
      <c r="M481" s="55" t="s">
        <v>214</v>
      </c>
      <c r="N481" s="67" t="s">
        <v>224</v>
      </c>
      <c r="O481" s="67" t="s">
        <v>225</v>
      </c>
    </row>
    <row r="482" spans="1:19" hidden="1" x14ac:dyDescent="0.2">
      <c r="A482" s="2">
        <v>5</v>
      </c>
      <c r="B482" s="2" t="s">
        <v>57</v>
      </c>
      <c r="C482" s="2" t="s">
        <v>4</v>
      </c>
      <c r="J482" s="16"/>
      <c r="M482" s="55"/>
      <c r="O482" s="67"/>
    </row>
    <row r="483" spans="1:19" hidden="1" x14ac:dyDescent="0.2">
      <c r="A483" s="2">
        <v>6</v>
      </c>
      <c r="B483" s="2" t="s">
        <v>57</v>
      </c>
      <c r="C483" s="2" t="s">
        <v>5</v>
      </c>
      <c r="I483" s="2"/>
      <c r="J483" s="16"/>
      <c r="R483" s="3"/>
      <c r="S483" s="3"/>
    </row>
    <row r="484" spans="1:19" hidden="1" x14ac:dyDescent="0.2">
      <c r="A484" s="2">
        <v>7</v>
      </c>
      <c r="B484" s="2" t="s">
        <v>57</v>
      </c>
      <c r="C484" s="2" t="s">
        <v>6</v>
      </c>
      <c r="I484" s="2"/>
      <c r="J484" s="13"/>
      <c r="L484" s="18"/>
    </row>
    <row r="485" spans="1:19" x14ac:dyDescent="0.2">
      <c r="A485" s="2">
        <v>8</v>
      </c>
      <c r="B485" s="2" t="s">
        <v>57</v>
      </c>
      <c r="C485" s="2" t="s">
        <v>0</v>
      </c>
      <c r="D485" s="13"/>
      <c r="F485" s="18"/>
      <c r="I485" s="2"/>
      <c r="J485" s="13" t="s">
        <v>7</v>
      </c>
      <c r="K485" s="2">
        <v>1</v>
      </c>
      <c r="L485" s="19" t="s">
        <v>95</v>
      </c>
      <c r="M485" s="3"/>
      <c r="N485" s="69"/>
      <c r="O485" s="66"/>
      <c r="P485" s="3"/>
      <c r="Q485" s="3"/>
      <c r="R485" s="3"/>
      <c r="S485" s="3"/>
    </row>
    <row r="486" spans="1:19" x14ac:dyDescent="0.2">
      <c r="A486" s="2">
        <v>9</v>
      </c>
      <c r="B486" s="2" t="s">
        <v>57</v>
      </c>
      <c r="C486" s="2" t="s">
        <v>1</v>
      </c>
      <c r="I486" s="2"/>
      <c r="J486" s="16" t="s">
        <v>120</v>
      </c>
      <c r="K486" s="2">
        <v>1</v>
      </c>
      <c r="L486" s="19" t="s">
        <v>100</v>
      </c>
      <c r="S486" s="3"/>
    </row>
    <row r="487" spans="1:19" hidden="1" x14ac:dyDescent="0.2">
      <c r="A487" s="2">
        <v>10</v>
      </c>
      <c r="B487" s="2" t="s">
        <v>57</v>
      </c>
      <c r="C487" s="2" t="s">
        <v>2</v>
      </c>
      <c r="I487" s="2"/>
      <c r="J487" s="13"/>
      <c r="L487" s="18"/>
      <c r="M487" s="3"/>
      <c r="N487" s="69"/>
      <c r="O487" s="66"/>
      <c r="P487" s="3"/>
      <c r="Q487" s="3"/>
      <c r="R487" s="3"/>
      <c r="S487" s="3"/>
    </row>
    <row r="488" spans="1:19" ht="38.25" x14ac:dyDescent="0.2">
      <c r="A488" s="2">
        <v>11</v>
      </c>
      <c r="B488" s="2" t="s">
        <v>57</v>
      </c>
      <c r="C488" s="2" t="s">
        <v>3</v>
      </c>
      <c r="D488" s="13"/>
      <c r="I488" s="2"/>
      <c r="J488" s="16" t="s">
        <v>8</v>
      </c>
      <c r="K488" s="2">
        <v>1</v>
      </c>
      <c r="L488" s="19" t="s">
        <v>95</v>
      </c>
      <c r="M488" s="55" t="s">
        <v>214</v>
      </c>
      <c r="N488" s="67" t="s">
        <v>226</v>
      </c>
      <c r="O488" s="66"/>
      <c r="P488" s="3"/>
    </row>
    <row r="489" spans="1:19" hidden="1" x14ac:dyDescent="0.2">
      <c r="A489" s="2">
        <v>12</v>
      </c>
      <c r="B489" s="2" t="s">
        <v>57</v>
      </c>
      <c r="C489" s="2" t="s">
        <v>4</v>
      </c>
      <c r="I489" s="2"/>
      <c r="J489" s="16"/>
      <c r="M489" s="55"/>
      <c r="O489" s="67"/>
    </row>
    <row r="490" spans="1:19" hidden="1" x14ac:dyDescent="0.2">
      <c r="A490" s="2">
        <v>13</v>
      </c>
      <c r="B490" s="2" t="s">
        <v>57</v>
      </c>
      <c r="C490" s="2" t="s">
        <v>5</v>
      </c>
      <c r="I490" s="2"/>
      <c r="J490" s="16"/>
      <c r="Q490" s="3"/>
      <c r="R490" s="3"/>
      <c r="S490" s="3"/>
    </row>
    <row r="491" spans="1:19" hidden="1" x14ac:dyDescent="0.2">
      <c r="A491" s="2">
        <v>14</v>
      </c>
      <c r="B491" s="2" t="s">
        <v>57</v>
      </c>
      <c r="C491" s="2" t="s">
        <v>6</v>
      </c>
      <c r="D491" s="13"/>
      <c r="F491" s="18"/>
      <c r="I491" s="2"/>
      <c r="J491" s="13"/>
      <c r="L491" s="18"/>
    </row>
    <row r="492" spans="1:19" x14ac:dyDescent="0.2">
      <c r="A492" s="2">
        <v>15</v>
      </c>
      <c r="B492" s="2" t="s">
        <v>57</v>
      </c>
      <c r="C492" s="2" t="s">
        <v>0</v>
      </c>
      <c r="D492" s="13"/>
      <c r="F492" s="18"/>
      <c r="I492" s="2"/>
      <c r="J492" s="13" t="s">
        <v>7</v>
      </c>
      <c r="K492" s="2">
        <v>1</v>
      </c>
      <c r="L492" s="19" t="s">
        <v>95</v>
      </c>
      <c r="M492" s="3">
        <v>515</v>
      </c>
      <c r="N492" s="67" t="s">
        <v>227</v>
      </c>
      <c r="O492" s="42" t="s">
        <v>124</v>
      </c>
      <c r="P492" s="3"/>
      <c r="Q492" s="3"/>
      <c r="R492" s="3"/>
      <c r="S492" s="3"/>
    </row>
    <row r="493" spans="1:19" x14ac:dyDescent="0.2">
      <c r="A493" s="2">
        <v>16</v>
      </c>
      <c r="B493" s="2" t="s">
        <v>57</v>
      </c>
      <c r="C493" s="2" t="s">
        <v>1</v>
      </c>
      <c r="I493" s="2"/>
      <c r="J493" s="16" t="s">
        <v>120</v>
      </c>
      <c r="K493" s="2">
        <v>1</v>
      </c>
      <c r="L493" s="19" t="s">
        <v>100</v>
      </c>
    </row>
    <row r="494" spans="1:19" hidden="1" x14ac:dyDescent="0.2">
      <c r="A494" s="2">
        <v>17</v>
      </c>
      <c r="B494" s="2" t="s">
        <v>57</v>
      </c>
      <c r="C494" s="2" t="s">
        <v>2</v>
      </c>
      <c r="I494" s="2"/>
      <c r="J494" s="13"/>
      <c r="L494" s="18"/>
      <c r="M494" s="3"/>
      <c r="N494" s="69"/>
      <c r="O494" s="66"/>
      <c r="P494" s="3"/>
      <c r="Q494" s="3"/>
      <c r="R494" s="3"/>
      <c r="S494" s="3"/>
    </row>
    <row r="495" spans="1:19" x14ac:dyDescent="0.2">
      <c r="A495" s="2">
        <v>18</v>
      </c>
      <c r="B495" s="2" t="s">
        <v>57</v>
      </c>
      <c r="C495" s="2" t="s">
        <v>3</v>
      </c>
      <c r="D495" s="13"/>
      <c r="I495" s="2"/>
      <c r="J495" s="16" t="s">
        <v>8</v>
      </c>
      <c r="K495" s="2">
        <v>1</v>
      </c>
      <c r="L495" s="19" t="s">
        <v>95</v>
      </c>
      <c r="M495" s="2">
        <v>599</v>
      </c>
      <c r="N495" s="42" t="s">
        <v>263</v>
      </c>
      <c r="O495" s="42" t="s">
        <v>228</v>
      </c>
      <c r="P495" s="3"/>
    </row>
    <row r="496" spans="1:19" hidden="1" x14ac:dyDescent="0.2">
      <c r="A496" s="2">
        <v>19</v>
      </c>
      <c r="B496" s="2" t="s">
        <v>57</v>
      </c>
      <c r="C496" s="2" t="s">
        <v>4</v>
      </c>
      <c r="I496" s="2"/>
      <c r="J496" s="16"/>
    </row>
    <row r="497" spans="1:19" hidden="1" x14ac:dyDescent="0.2">
      <c r="A497" s="2">
        <v>20</v>
      </c>
      <c r="B497" s="2" t="s">
        <v>57</v>
      </c>
      <c r="C497" s="2" t="s">
        <v>5</v>
      </c>
      <c r="D497" s="13"/>
      <c r="I497" s="2"/>
      <c r="J497" s="16"/>
      <c r="Q497" s="3"/>
      <c r="R497" s="3"/>
      <c r="S497" s="3"/>
    </row>
    <row r="498" spans="1:19" hidden="1" x14ac:dyDescent="0.2">
      <c r="A498" s="2">
        <v>21</v>
      </c>
      <c r="B498" s="2" t="s">
        <v>57</v>
      </c>
      <c r="C498" s="2" t="s">
        <v>6</v>
      </c>
      <c r="D498" s="13"/>
      <c r="F498" s="18"/>
      <c r="I498" s="2"/>
      <c r="J498" s="13"/>
      <c r="L498" s="18"/>
    </row>
    <row r="499" spans="1:19" x14ac:dyDescent="0.2">
      <c r="A499" s="2">
        <v>22</v>
      </c>
      <c r="B499" s="2" t="s">
        <v>57</v>
      </c>
      <c r="C499" s="2" t="s">
        <v>0</v>
      </c>
      <c r="D499" s="13"/>
      <c r="F499" s="18"/>
      <c r="I499" s="2"/>
      <c r="J499" s="13" t="s">
        <v>7</v>
      </c>
      <c r="K499" s="2">
        <v>1</v>
      </c>
      <c r="L499" s="19" t="s">
        <v>95</v>
      </c>
      <c r="M499" s="2">
        <v>515</v>
      </c>
      <c r="N499" s="42" t="s">
        <v>229</v>
      </c>
      <c r="O499" s="42" t="s">
        <v>125</v>
      </c>
      <c r="P499" s="3"/>
      <c r="Q499" s="3"/>
      <c r="R499" s="3"/>
      <c r="S499" s="3"/>
    </row>
    <row r="500" spans="1:19" ht="25.5" x14ac:dyDescent="0.2">
      <c r="A500" s="2">
        <v>23</v>
      </c>
      <c r="B500" s="2" t="s">
        <v>57</v>
      </c>
      <c r="C500" s="2" t="s">
        <v>1</v>
      </c>
      <c r="I500" s="2"/>
      <c r="J500" s="16" t="s">
        <v>119</v>
      </c>
      <c r="K500" s="2">
        <v>1</v>
      </c>
      <c r="L500" s="19" t="s">
        <v>100</v>
      </c>
      <c r="M500" s="55" t="s">
        <v>139</v>
      </c>
      <c r="N500" s="69" t="s">
        <v>230</v>
      </c>
      <c r="O500" s="67" t="s">
        <v>231</v>
      </c>
    </row>
    <row r="501" spans="1:19" hidden="1" x14ac:dyDescent="0.2">
      <c r="A501" s="2">
        <v>24</v>
      </c>
      <c r="B501" s="2" t="s">
        <v>57</v>
      </c>
      <c r="C501" s="2" t="s">
        <v>2</v>
      </c>
      <c r="I501" s="2"/>
      <c r="J501" s="13"/>
      <c r="L501" s="18"/>
      <c r="M501" s="60"/>
      <c r="N501" s="69"/>
      <c r="O501" s="69"/>
      <c r="P501" s="3"/>
    </row>
    <row r="502" spans="1:19" x14ac:dyDescent="0.2">
      <c r="A502" s="2">
        <v>25</v>
      </c>
      <c r="B502" s="2" t="s">
        <v>57</v>
      </c>
      <c r="C502" s="2" t="s">
        <v>3</v>
      </c>
      <c r="G502" s="58"/>
      <c r="I502" s="2"/>
      <c r="J502" s="16" t="s">
        <v>8</v>
      </c>
      <c r="K502" s="2">
        <v>1</v>
      </c>
      <c r="L502" s="19" t="s">
        <v>95</v>
      </c>
      <c r="M502" s="2">
        <v>461</v>
      </c>
      <c r="N502" s="42" t="s">
        <v>263</v>
      </c>
      <c r="O502" s="66"/>
      <c r="P502" s="3"/>
    </row>
    <row r="503" spans="1:19" hidden="1" x14ac:dyDescent="0.2">
      <c r="A503" s="2">
        <v>26</v>
      </c>
      <c r="B503" s="2" t="s">
        <v>57</v>
      </c>
      <c r="C503" s="2" t="s">
        <v>4</v>
      </c>
      <c r="G503" s="58"/>
      <c r="I503" s="2"/>
      <c r="J503" s="16"/>
    </row>
    <row r="504" spans="1:19" hidden="1" x14ac:dyDescent="0.2">
      <c r="A504" s="2">
        <v>27</v>
      </c>
      <c r="B504" s="2" t="s">
        <v>57</v>
      </c>
      <c r="C504" s="2" t="s">
        <v>5</v>
      </c>
      <c r="F504" s="18"/>
      <c r="I504" s="2"/>
      <c r="J504" s="16"/>
      <c r="Q504" s="3"/>
      <c r="R504" s="3"/>
      <c r="S504" s="3"/>
    </row>
    <row r="505" spans="1:19" hidden="1" x14ac:dyDescent="0.2">
      <c r="A505" s="2">
        <v>28</v>
      </c>
      <c r="B505" s="2" t="s">
        <v>57</v>
      </c>
      <c r="C505" s="2" t="s">
        <v>6</v>
      </c>
      <c r="I505" s="2"/>
      <c r="J505" s="16"/>
    </row>
    <row r="506" spans="1:19" x14ac:dyDescent="0.2">
      <c r="A506" s="2">
        <v>29</v>
      </c>
      <c r="B506" s="2" t="s">
        <v>57</v>
      </c>
      <c r="C506" s="2" t="s">
        <v>0</v>
      </c>
      <c r="I506" s="2"/>
      <c r="J506" s="13" t="s">
        <v>7</v>
      </c>
      <c r="K506" s="2">
        <v>1</v>
      </c>
      <c r="L506" s="19" t="s">
        <v>95</v>
      </c>
      <c r="M506" s="2">
        <v>515</v>
      </c>
      <c r="N506" s="42" t="s">
        <v>232</v>
      </c>
    </row>
    <row r="507" spans="1:19" ht="25.5" x14ac:dyDescent="0.2">
      <c r="A507" s="2">
        <v>30</v>
      </c>
      <c r="B507" s="2" t="s">
        <v>57</v>
      </c>
      <c r="C507" s="2" t="s">
        <v>1</v>
      </c>
      <c r="I507" s="2"/>
      <c r="J507" s="16" t="s">
        <v>119</v>
      </c>
      <c r="K507" s="2">
        <v>1</v>
      </c>
      <c r="L507" s="19" t="s">
        <v>100</v>
      </c>
      <c r="M507" s="55" t="s">
        <v>139</v>
      </c>
      <c r="N507" s="69" t="s">
        <v>233</v>
      </c>
      <c r="S507" s="3"/>
    </row>
    <row r="508" spans="1:19" hidden="1" x14ac:dyDescent="0.2">
      <c r="A508" s="2">
        <v>31</v>
      </c>
      <c r="B508" s="2" t="s">
        <v>57</v>
      </c>
      <c r="C508" s="2" t="s">
        <v>2</v>
      </c>
      <c r="J508" s="16"/>
      <c r="M508" s="60"/>
      <c r="N508" s="69"/>
      <c r="O508" s="69"/>
      <c r="P508" s="3"/>
      <c r="Q508" s="3"/>
      <c r="R508" s="3"/>
      <c r="S508" s="3"/>
    </row>
    <row r="509" spans="1:19" hidden="1" x14ac:dyDescent="0.2">
      <c r="I509" s="2"/>
      <c r="J509" s="16"/>
    </row>
    <row r="510" spans="1:19" hidden="1" x14ac:dyDescent="0.2">
      <c r="I510" s="2"/>
      <c r="J510" s="16"/>
    </row>
    <row r="511" spans="1:19" hidden="1" x14ac:dyDescent="0.2">
      <c r="E511" s="2" t="s">
        <v>9</v>
      </c>
      <c r="F511" s="19">
        <f>COUNTIF($D$478:$D$509,E511)</f>
        <v>0</v>
      </c>
      <c r="H511" s="2" t="s">
        <v>22</v>
      </c>
      <c r="I511" s="2">
        <f t="shared" ref="I511:I519" si="20">COUNTIF($G$478:$G$509,H511)</f>
        <v>0</v>
      </c>
      <c r="J511" s="16"/>
      <c r="K511" s="2" t="s">
        <v>8</v>
      </c>
      <c r="L511" s="19">
        <f>COUNTIF($J$478:$J$509,K511)</f>
        <v>4</v>
      </c>
    </row>
    <row r="512" spans="1:19" hidden="1" x14ac:dyDescent="0.2">
      <c r="E512" s="2" t="s">
        <v>22</v>
      </c>
      <c r="F512" s="19">
        <f>COUNTIF($D$478:$D$509,E512)</f>
        <v>0</v>
      </c>
      <c r="H512" s="2" t="s">
        <v>11</v>
      </c>
      <c r="I512" s="2">
        <f t="shared" si="20"/>
        <v>0</v>
      </c>
      <c r="J512" s="16"/>
      <c r="K512" s="2" t="s">
        <v>7</v>
      </c>
      <c r="L512" s="19">
        <f>COUNTIF($J$478:$J$509,K512)</f>
        <v>5</v>
      </c>
    </row>
    <row r="513" spans="1:19" hidden="1" x14ac:dyDescent="0.2">
      <c r="E513" s="2" t="s">
        <v>10</v>
      </c>
      <c r="F513" s="19">
        <f>COUNTIF($D$478:$D$509,E513)</f>
        <v>0</v>
      </c>
      <c r="H513" s="2" t="s">
        <v>12</v>
      </c>
      <c r="I513" s="2">
        <f t="shared" si="20"/>
        <v>0</v>
      </c>
      <c r="J513" s="16"/>
      <c r="K513" s="2" t="s">
        <v>113</v>
      </c>
      <c r="L513" s="19">
        <f>COUNTIF($J$478:$J$509,K513)</f>
        <v>0</v>
      </c>
    </row>
    <row r="514" spans="1:19" hidden="1" x14ac:dyDescent="0.2">
      <c r="H514" s="2" t="s">
        <v>13</v>
      </c>
      <c r="I514" s="2">
        <f t="shared" si="20"/>
        <v>0</v>
      </c>
      <c r="J514" s="16"/>
      <c r="K514" s="2" t="s">
        <v>120</v>
      </c>
      <c r="L514" s="19">
        <f t="shared" ref="L514:L515" si="21">COUNTIF($J$478:$J$509,K514)</f>
        <v>3</v>
      </c>
    </row>
    <row r="515" spans="1:19" hidden="1" x14ac:dyDescent="0.2">
      <c r="H515" s="2" t="s">
        <v>15</v>
      </c>
      <c r="I515" s="2">
        <f t="shared" si="20"/>
        <v>0</v>
      </c>
      <c r="J515" s="16"/>
      <c r="K515" s="2" t="s">
        <v>119</v>
      </c>
      <c r="L515" s="19">
        <f t="shared" si="21"/>
        <v>2</v>
      </c>
    </row>
    <row r="516" spans="1:19" hidden="1" x14ac:dyDescent="0.2">
      <c r="H516" s="2" t="s">
        <v>14</v>
      </c>
      <c r="I516" s="2">
        <f t="shared" si="20"/>
        <v>0</v>
      </c>
      <c r="J516" s="16"/>
    </row>
    <row r="517" spans="1:19" hidden="1" x14ac:dyDescent="0.2">
      <c r="H517" s="2" t="s">
        <v>16</v>
      </c>
      <c r="I517" s="2">
        <f t="shared" si="20"/>
        <v>0</v>
      </c>
      <c r="J517" s="16"/>
    </row>
    <row r="518" spans="1:19" hidden="1" x14ac:dyDescent="0.2">
      <c r="H518" s="2" t="s">
        <v>23</v>
      </c>
      <c r="I518" s="2">
        <f t="shared" si="20"/>
        <v>0</v>
      </c>
      <c r="J518" s="16"/>
    </row>
    <row r="519" spans="1:19" hidden="1" x14ac:dyDescent="0.2">
      <c r="H519" s="2" t="s">
        <v>17</v>
      </c>
      <c r="I519" s="2">
        <f t="shared" si="20"/>
        <v>0</v>
      </c>
      <c r="J519" s="16"/>
    </row>
    <row r="520" spans="1:19" hidden="1" x14ac:dyDescent="0.2">
      <c r="I520" s="2"/>
      <c r="J520" s="16"/>
    </row>
    <row r="521" spans="1:19" hidden="1" x14ac:dyDescent="0.2">
      <c r="E521" s="2" t="s">
        <v>30</v>
      </c>
      <c r="H521" s="2" t="s">
        <v>30</v>
      </c>
      <c r="I521" s="2"/>
      <c r="J521" s="16"/>
      <c r="K521" s="2" t="s">
        <v>30</v>
      </c>
    </row>
    <row r="522" spans="1:19" hidden="1" x14ac:dyDescent="0.2">
      <c r="E522" s="1" t="s">
        <v>29</v>
      </c>
      <c r="F522" s="17">
        <f>SUM(F511:F520)</f>
        <v>0</v>
      </c>
      <c r="H522" s="1" t="s">
        <v>29</v>
      </c>
      <c r="I522" s="1">
        <f>SUM(I511:I520)</f>
        <v>0</v>
      </c>
      <c r="J522" s="16"/>
      <c r="K522" s="1" t="s">
        <v>29</v>
      </c>
      <c r="L522" s="17">
        <f>SUM(L511:L520)</f>
        <v>14</v>
      </c>
      <c r="M522" s="1"/>
      <c r="N522" s="77"/>
      <c r="O522" s="65"/>
      <c r="P522" s="1"/>
      <c r="Q522" s="1"/>
      <c r="R522" s="1"/>
      <c r="S522" s="1"/>
    </row>
    <row r="523" spans="1:19" s="11" customFormat="1" hidden="1" x14ac:dyDescent="0.2">
      <c r="A523" s="11" t="s">
        <v>41</v>
      </c>
      <c r="D523" s="26"/>
      <c r="F523" s="27"/>
      <c r="J523" s="26"/>
      <c r="L523" s="27"/>
      <c r="N523" s="78"/>
      <c r="O523" s="68"/>
    </row>
    <row r="524" spans="1:19" hidden="1" x14ac:dyDescent="0.2">
      <c r="A524" s="1" t="s">
        <v>18</v>
      </c>
      <c r="B524" s="1"/>
      <c r="C524" s="8" t="s">
        <v>106</v>
      </c>
      <c r="D524" s="91" t="s">
        <v>21</v>
      </c>
      <c r="E524" s="92"/>
      <c r="F524" s="93"/>
      <c r="G524" s="94" t="s">
        <v>46</v>
      </c>
      <c r="H524" s="94"/>
      <c r="I524" s="94"/>
      <c r="J524" s="95" t="s">
        <v>47</v>
      </c>
      <c r="K524" s="96"/>
      <c r="L524" s="97"/>
      <c r="M524" s="41"/>
      <c r="N524" s="76"/>
      <c r="O524" s="64"/>
      <c r="P524" s="59" t="s">
        <v>72</v>
      </c>
      <c r="Q524" s="39" t="s">
        <v>116</v>
      </c>
      <c r="R524" s="40" t="s">
        <v>73</v>
      </c>
      <c r="S524" s="44" t="s">
        <v>74</v>
      </c>
    </row>
    <row r="525" spans="1:19" hidden="1" x14ac:dyDescent="0.2">
      <c r="A525" s="1" t="s">
        <v>19</v>
      </c>
      <c r="B525" s="1"/>
      <c r="C525" s="1" t="s">
        <v>20</v>
      </c>
      <c r="D525" s="12" t="s">
        <v>27</v>
      </c>
      <c r="E525" s="1" t="s">
        <v>24</v>
      </c>
      <c r="F525" s="17" t="s">
        <v>25</v>
      </c>
      <c r="G525" s="1" t="s">
        <v>27</v>
      </c>
      <c r="H525" s="1" t="s">
        <v>24</v>
      </c>
      <c r="I525" s="1" t="s">
        <v>25</v>
      </c>
      <c r="J525" s="12" t="s">
        <v>27</v>
      </c>
      <c r="K525" s="1" t="s">
        <v>24</v>
      </c>
      <c r="L525" s="17" t="s">
        <v>25</v>
      </c>
      <c r="M525" s="1"/>
      <c r="N525" s="77"/>
      <c r="O525" s="65"/>
      <c r="P525" s="1"/>
      <c r="Q525" s="1"/>
      <c r="R525" s="1"/>
      <c r="S525" s="1"/>
    </row>
    <row r="526" spans="1:19" hidden="1" x14ac:dyDescent="0.2">
      <c r="I526" s="2"/>
      <c r="J526" s="16"/>
    </row>
    <row r="527" spans="1:19" x14ac:dyDescent="0.2">
      <c r="A527" s="2">
        <v>1</v>
      </c>
      <c r="B527" s="2" t="s">
        <v>58</v>
      </c>
      <c r="C527" s="2" t="s">
        <v>3</v>
      </c>
      <c r="D527" s="13"/>
      <c r="F527" s="18"/>
      <c r="I527" s="2"/>
      <c r="J527" s="16" t="s">
        <v>8</v>
      </c>
      <c r="K527" s="2">
        <v>1</v>
      </c>
      <c r="L527" s="19" t="s">
        <v>95</v>
      </c>
      <c r="M527" s="2">
        <v>599</v>
      </c>
      <c r="N527" s="42" t="s">
        <v>264</v>
      </c>
      <c r="O527" s="66"/>
      <c r="P527" s="3"/>
    </row>
    <row r="528" spans="1:19" hidden="1" x14ac:dyDescent="0.2">
      <c r="A528" s="2">
        <v>2</v>
      </c>
      <c r="B528" s="2" t="s">
        <v>58</v>
      </c>
      <c r="C528" s="2" t="s">
        <v>4</v>
      </c>
      <c r="D528" s="13"/>
      <c r="F528" s="18"/>
      <c r="I528" s="2"/>
      <c r="J528" s="16"/>
    </row>
    <row r="529" spans="1:19" x14ac:dyDescent="0.2">
      <c r="A529" s="2">
        <v>3</v>
      </c>
      <c r="B529" s="2" t="s">
        <v>58</v>
      </c>
      <c r="C529" s="2" t="s">
        <v>5</v>
      </c>
      <c r="D529" s="13"/>
      <c r="I529" s="2"/>
      <c r="J529" s="16" t="s">
        <v>8</v>
      </c>
      <c r="K529" s="2" t="s">
        <v>95</v>
      </c>
      <c r="L529" s="19" t="s">
        <v>99</v>
      </c>
      <c r="M529" s="2">
        <v>461</v>
      </c>
      <c r="N529" s="42" t="s">
        <v>265</v>
      </c>
      <c r="O529" s="42" t="s">
        <v>234</v>
      </c>
      <c r="Q529" s="3"/>
      <c r="R529" s="3"/>
      <c r="S529" s="3"/>
    </row>
    <row r="530" spans="1:19" hidden="1" x14ac:dyDescent="0.2">
      <c r="A530" s="2">
        <v>4</v>
      </c>
      <c r="B530" s="2" t="s">
        <v>58</v>
      </c>
      <c r="C530" s="2" t="s">
        <v>6</v>
      </c>
      <c r="F530" s="18"/>
      <c r="I530" s="2"/>
      <c r="J530" s="16"/>
    </row>
    <row r="531" spans="1:19" x14ac:dyDescent="0.2">
      <c r="A531" s="2">
        <v>5</v>
      </c>
      <c r="B531" s="2" t="s">
        <v>58</v>
      </c>
      <c r="C531" s="2" t="s">
        <v>0</v>
      </c>
      <c r="I531" s="2"/>
      <c r="J531" s="13" t="s">
        <v>7</v>
      </c>
      <c r="K531" s="2">
        <v>1</v>
      </c>
      <c r="L531" s="19" t="s">
        <v>95</v>
      </c>
      <c r="Q531" s="3"/>
      <c r="R531" s="3"/>
      <c r="S531" s="3"/>
    </row>
    <row r="532" spans="1:19" x14ac:dyDescent="0.2">
      <c r="A532" s="2">
        <v>6</v>
      </c>
      <c r="B532" s="2" t="s">
        <v>58</v>
      </c>
      <c r="C532" s="2" t="s">
        <v>1</v>
      </c>
      <c r="I532" s="2"/>
      <c r="J532" s="16" t="s">
        <v>120</v>
      </c>
      <c r="K532" s="2">
        <v>1</v>
      </c>
      <c r="L532" s="19" t="s">
        <v>100</v>
      </c>
    </row>
    <row r="533" spans="1:19" hidden="1" x14ac:dyDescent="0.2">
      <c r="A533" s="2">
        <v>7</v>
      </c>
      <c r="B533" s="2" t="s">
        <v>58</v>
      </c>
      <c r="C533" s="2" t="s">
        <v>2</v>
      </c>
      <c r="I533" s="2"/>
      <c r="J533" s="13"/>
      <c r="L533" s="18"/>
      <c r="M533" s="3"/>
      <c r="P533" s="3"/>
    </row>
    <row r="534" spans="1:19" ht="25.5" x14ac:dyDescent="0.2">
      <c r="A534" s="2">
        <v>8</v>
      </c>
      <c r="B534" s="2" t="s">
        <v>58</v>
      </c>
      <c r="C534" s="2" t="s">
        <v>3</v>
      </c>
      <c r="D534" s="13"/>
      <c r="I534" s="2"/>
      <c r="J534" s="16" t="s">
        <v>8</v>
      </c>
      <c r="K534" s="2">
        <v>1</v>
      </c>
      <c r="L534" s="19" t="s">
        <v>95</v>
      </c>
      <c r="M534" s="55" t="s">
        <v>196</v>
      </c>
      <c r="N534" s="67" t="s">
        <v>266</v>
      </c>
      <c r="O534" s="67" t="s">
        <v>235</v>
      </c>
      <c r="P534" s="3"/>
    </row>
    <row r="535" spans="1:19" hidden="1" x14ac:dyDescent="0.2">
      <c r="A535" s="2">
        <v>9</v>
      </c>
      <c r="B535" s="2" t="s">
        <v>58</v>
      </c>
      <c r="C535" s="2" t="s">
        <v>4</v>
      </c>
      <c r="D535" s="13"/>
      <c r="I535" s="2"/>
      <c r="J535" s="16"/>
      <c r="M535" s="55"/>
      <c r="O535" s="67"/>
    </row>
    <row r="536" spans="1:19" hidden="1" x14ac:dyDescent="0.2">
      <c r="A536" s="2">
        <v>10</v>
      </c>
      <c r="B536" s="2" t="s">
        <v>58</v>
      </c>
      <c r="C536" s="2" t="s">
        <v>5</v>
      </c>
      <c r="D536" s="13"/>
      <c r="I536" s="2"/>
      <c r="J536" s="16"/>
      <c r="Q536" s="3"/>
      <c r="R536" s="3"/>
      <c r="S536" s="3"/>
    </row>
    <row r="537" spans="1:19" hidden="1" x14ac:dyDescent="0.2">
      <c r="A537" s="2">
        <v>11</v>
      </c>
      <c r="B537" s="2" t="s">
        <v>58</v>
      </c>
      <c r="C537" s="2" t="s">
        <v>6</v>
      </c>
      <c r="D537" s="13"/>
      <c r="I537" s="2"/>
      <c r="J537" s="13"/>
      <c r="L537" s="18"/>
    </row>
    <row r="538" spans="1:19" x14ac:dyDescent="0.2">
      <c r="A538" s="2">
        <v>12</v>
      </c>
      <c r="B538" s="2" t="s">
        <v>58</v>
      </c>
      <c r="C538" s="2" t="s">
        <v>0</v>
      </c>
      <c r="D538" s="13"/>
      <c r="F538" s="18"/>
      <c r="I538" s="2"/>
      <c r="J538" s="13" t="s">
        <v>7</v>
      </c>
      <c r="K538" s="2">
        <v>1</v>
      </c>
      <c r="L538" s="19" t="s">
        <v>95</v>
      </c>
      <c r="M538" s="3"/>
      <c r="N538" s="69"/>
      <c r="O538" s="66"/>
      <c r="P538" s="2" t="s">
        <v>86</v>
      </c>
      <c r="Q538" s="3"/>
      <c r="R538" s="3"/>
      <c r="S538" s="3"/>
    </row>
    <row r="539" spans="1:19" x14ac:dyDescent="0.2">
      <c r="A539" s="2">
        <v>13</v>
      </c>
      <c r="B539" s="2" t="s">
        <v>58</v>
      </c>
      <c r="C539" s="2" t="s">
        <v>1</v>
      </c>
      <c r="I539" s="2"/>
      <c r="J539" s="16" t="s">
        <v>120</v>
      </c>
      <c r="K539" s="2">
        <v>1</v>
      </c>
      <c r="L539" s="19" t="s">
        <v>100</v>
      </c>
    </row>
    <row r="540" spans="1:19" hidden="1" x14ac:dyDescent="0.2">
      <c r="A540" s="2">
        <v>14</v>
      </c>
      <c r="B540" s="2" t="s">
        <v>58</v>
      </c>
      <c r="C540" s="2" t="s">
        <v>2</v>
      </c>
      <c r="I540" s="2"/>
      <c r="J540" s="13"/>
      <c r="L540" s="18"/>
      <c r="M540" s="3"/>
      <c r="N540" s="69"/>
      <c r="O540" s="66"/>
      <c r="P540" s="3"/>
    </row>
    <row r="541" spans="1:19" ht="25.5" x14ac:dyDescent="0.2">
      <c r="A541" s="2">
        <v>15</v>
      </c>
      <c r="B541" s="2" t="s">
        <v>58</v>
      </c>
      <c r="C541" s="2" t="s">
        <v>3</v>
      </c>
      <c r="D541" s="13"/>
      <c r="I541" s="2"/>
      <c r="J541" s="16" t="s">
        <v>8</v>
      </c>
      <c r="K541" s="2">
        <v>1</v>
      </c>
      <c r="L541" s="19" t="s">
        <v>95</v>
      </c>
      <c r="M541" s="55" t="s">
        <v>196</v>
      </c>
      <c r="N541" s="67" t="s">
        <v>267</v>
      </c>
      <c r="O541" s="66"/>
      <c r="P541" s="3"/>
    </row>
    <row r="542" spans="1:19" hidden="1" x14ac:dyDescent="0.2">
      <c r="A542" s="2">
        <v>16</v>
      </c>
      <c r="B542" s="2" t="s">
        <v>58</v>
      </c>
      <c r="C542" s="2" t="s">
        <v>4</v>
      </c>
      <c r="D542" s="13"/>
      <c r="I542" s="2"/>
      <c r="J542" s="16"/>
      <c r="M542" s="55"/>
      <c r="O542" s="67"/>
    </row>
    <row r="543" spans="1:19" hidden="1" x14ac:dyDescent="0.2">
      <c r="A543" s="2">
        <v>17</v>
      </c>
      <c r="B543" s="2" t="s">
        <v>58</v>
      </c>
      <c r="C543" s="2" t="s">
        <v>5</v>
      </c>
      <c r="D543" s="13"/>
      <c r="F543" s="18"/>
      <c r="I543" s="2"/>
      <c r="J543" s="16"/>
      <c r="Q543" s="3"/>
      <c r="R543" s="3"/>
      <c r="S543" s="3"/>
    </row>
    <row r="544" spans="1:19" hidden="1" x14ac:dyDescent="0.2">
      <c r="A544" s="2">
        <v>18</v>
      </c>
      <c r="B544" s="2" t="s">
        <v>58</v>
      </c>
      <c r="C544" s="2" t="s">
        <v>6</v>
      </c>
      <c r="D544" s="13"/>
      <c r="F544" s="18"/>
      <c r="I544" s="2"/>
      <c r="J544" s="13"/>
      <c r="L544" s="18"/>
    </row>
    <row r="545" spans="1:19" ht="38.25" x14ac:dyDescent="0.2">
      <c r="A545" s="2">
        <v>19</v>
      </c>
      <c r="B545" s="2" t="s">
        <v>58</v>
      </c>
      <c r="C545" s="2" t="s">
        <v>0</v>
      </c>
      <c r="D545" s="13"/>
      <c r="F545" s="18"/>
      <c r="I545" s="2"/>
      <c r="J545" s="13" t="s">
        <v>7</v>
      </c>
      <c r="K545" s="2">
        <v>1</v>
      </c>
      <c r="L545" s="19" t="s">
        <v>95</v>
      </c>
      <c r="M545" s="55" t="s">
        <v>236</v>
      </c>
      <c r="N545" s="67" t="s">
        <v>268</v>
      </c>
      <c r="O545" s="67" t="s">
        <v>237</v>
      </c>
      <c r="P545" s="3"/>
      <c r="Q545" s="3"/>
      <c r="R545" s="3"/>
      <c r="S545" s="3"/>
    </row>
    <row r="546" spans="1:19" x14ac:dyDescent="0.2">
      <c r="A546" s="2">
        <v>20</v>
      </c>
      <c r="B546" s="2" t="s">
        <v>58</v>
      </c>
      <c r="C546" s="2" t="s">
        <v>1</v>
      </c>
      <c r="I546" s="2"/>
      <c r="J546" s="16" t="s">
        <v>120</v>
      </c>
      <c r="K546" s="2">
        <v>1</v>
      </c>
      <c r="L546" s="19" t="s">
        <v>100</v>
      </c>
      <c r="M546" s="55"/>
      <c r="O546" s="67"/>
    </row>
    <row r="547" spans="1:19" hidden="1" x14ac:dyDescent="0.2">
      <c r="A547" s="2">
        <v>21</v>
      </c>
      <c r="B547" s="2" t="s">
        <v>58</v>
      </c>
      <c r="C547" s="2" t="s">
        <v>2</v>
      </c>
      <c r="I547" s="2"/>
      <c r="J547" s="13"/>
      <c r="L547" s="18"/>
      <c r="M547" s="3"/>
      <c r="N547" s="69"/>
      <c r="O547" s="66"/>
      <c r="P547" s="3"/>
      <c r="Q547" s="3"/>
      <c r="R547" s="3"/>
      <c r="S547" s="3"/>
    </row>
    <row r="548" spans="1:19" x14ac:dyDescent="0.2">
      <c r="A548" s="2">
        <v>22</v>
      </c>
      <c r="B548" s="2" t="s">
        <v>58</v>
      </c>
      <c r="C548" s="2" t="s">
        <v>3</v>
      </c>
      <c r="F548" s="18"/>
      <c r="I548" s="2"/>
      <c r="J548" s="16" t="s">
        <v>8</v>
      </c>
      <c r="K548" s="2">
        <v>1</v>
      </c>
      <c r="L548" s="19" t="s">
        <v>95</v>
      </c>
      <c r="M548" s="2">
        <v>461</v>
      </c>
      <c r="N548" s="42" t="s">
        <v>238</v>
      </c>
      <c r="O548" s="42" t="s">
        <v>239</v>
      </c>
      <c r="P548" s="3"/>
    </row>
    <row r="549" spans="1:19" hidden="1" x14ac:dyDescent="0.2">
      <c r="A549" s="2">
        <v>23</v>
      </c>
      <c r="B549" s="2" t="s">
        <v>58</v>
      </c>
      <c r="C549" s="2" t="s">
        <v>4</v>
      </c>
      <c r="D549" s="13"/>
      <c r="I549" s="2"/>
      <c r="J549" s="16"/>
    </row>
    <row r="550" spans="1:19" hidden="1" x14ac:dyDescent="0.2">
      <c r="A550" s="2">
        <v>24</v>
      </c>
      <c r="B550" s="2" t="s">
        <v>58</v>
      </c>
      <c r="C550" s="2" t="s">
        <v>5</v>
      </c>
      <c r="I550" s="2"/>
      <c r="J550" s="16"/>
    </row>
    <row r="551" spans="1:19" hidden="1" x14ac:dyDescent="0.2">
      <c r="A551" s="2">
        <v>25</v>
      </c>
      <c r="B551" s="2" t="s">
        <v>58</v>
      </c>
      <c r="C551" s="2" t="s">
        <v>6</v>
      </c>
      <c r="I551" s="2"/>
      <c r="J551" s="16"/>
      <c r="L551" s="18"/>
    </row>
    <row r="552" spans="1:19" ht="38.25" x14ac:dyDescent="0.2">
      <c r="A552" s="2">
        <v>26</v>
      </c>
      <c r="B552" s="2" t="s">
        <v>58</v>
      </c>
      <c r="C552" s="2" t="s">
        <v>0</v>
      </c>
      <c r="I552" s="2"/>
      <c r="J552" s="13" t="s">
        <v>7</v>
      </c>
      <c r="K552" s="2">
        <v>1</v>
      </c>
      <c r="L552" s="19" t="s">
        <v>95</v>
      </c>
      <c r="M552" s="55" t="s">
        <v>240</v>
      </c>
      <c r="N552" s="67" t="s">
        <v>269</v>
      </c>
      <c r="O552" s="67" t="s">
        <v>241</v>
      </c>
      <c r="P552" s="3"/>
      <c r="Q552" s="3"/>
      <c r="R552" s="3"/>
      <c r="S552" s="3"/>
    </row>
    <row r="553" spans="1:19" x14ac:dyDescent="0.2">
      <c r="A553" s="2">
        <v>27</v>
      </c>
      <c r="B553" s="2" t="s">
        <v>58</v>
      </c>
      <c r="C553" s="2" t="s">
        <v>1</v>
      </c>
      <c r="I553" s="2"/>
      <c r="J553" s="16" t="s">
        <v>119</v>
      </c>
      <c r="K553" s="2">
        <v>1</v>
      </c>
      <c r="L553" s="19" t="s">
        <v>100</v>
      </c>
      <c r="M553" s="55"/>
      <c r="O553" s="67"/>
    </row>
    <row r="554" spans="1:19" hidden="1" x14ac:dyDescent="0.2">
      <c r="A554" s="2">
        <v>28</v>
      </c>
      <c r="B554" s="2" t="s">
        <v>58</v>
      </c>
      <c r="C554" s="2" t="s">
        <v>2</v>
      </c>
      <c r="I554" s="2"/>
      <c r="J554" s="13"/>
      <c r="L554" s="18"/>
      <c r="M554" s="3"/>
      <c r="N554" s="69"/>
      <c r="O554" s="66"/>
      <c r="P554" s="3"/>
      <c r="Q554" s="3"/>
      <c r="R554" s="3"/>
      <c r="S554" s="3"/>
    </row>
    <row r="555" spans="1:19" x14ac:dyDescent="0.2">
      <c r="A555" s="2">
        <v>29</v>
      </c>
      <c r="B555" s="2" t="s">
        <v>58</v>
      </c>
      <c r="C555" s="2" t="s">
        <v>3</v>
      </c>
      <c r="I555" s="2"/>
      <c r="J555" s="16" t="s">
        <v>8</v>
      </c>
      <c r="K555" s="2">
        <v>1</v>
      </c>
      <c r="L555" s="19" t="s">
        <v>95</v>
      </c>
      <c r="M555" s="3"/>
      <c r="N555" s="69"/>
      <c r="O555" s="66"/>
      <c r="P555" s="3"/>
    </row>
    <row r="556" spans="1:19" hidden="1" x14ac:dyDescent="0.2">
      <c r="A556" s="2">
        <v>30</v>
      </c>
      <c r="B556" s="2" t="s">
        <v>58</v>
      </c>
      <c r="C556" s="2" t="s">
        <v>4</v>
      </c>
      <c r="I556" s="2"/>
      <c r="J556" s="16"/>
    </row>
    <row r="557" spans="1:19" hidden="1" x14ac:dyDescent="0.2">
      <c r="I557" s="2"/>
      <c r="J557" s="16"/>
    </row>
    <row r="558" spans="1:19" hidden="1" x14ac:dyDescent="0.2">
      <c r="I558" s="2"/>
      <c r="J558" s="16"/>
    </row>
    <row r="559" spans="1:19" hidden="1" x14ac:dyDescent="0.2">
      <c r="I559" s="2"/>
      <c r="J559" s="16"/>
    </row>
    <row r="560" spans="1:19" hidden="1" x14ac:dyDescent="0.2">
      <c r="E560" s="2" t="s">
        <v>9</v>
      </c>
      <c r="F560" s="19">
        <f>COUNTIF($D$527:$D$556,E560)</f>
        <v>0</v>
      </c>
      <c r="H560" s="2" t="s">
        <v>22</v>
      </c>
      <c r="I560" s="2">
        <f t="shared" ref="I560:I568" si="22">COUNTIF($G$527:$G$556,H560)</f>
        <v>0</v>
      </c>
      <c r="J560" s="16"/>
      <c r="K560" s="2" t="s">
        <v>8</v>
      </c>
      <c r="L560" s="19">
        <f>COUNTIF($J$527:$J$555,K560)</f>
        <v>6</v>
      </c>
    </row>
    <row r="561" spans="1:19" hidden="1" x14ac:dyDescent="0.2">
      <c r="E561" s="2" t="s">
        <v>22</v>
      </c>
      <c r="F561" s="19">
        <f>COUNTIF($D$527:$D$556,E561)</f>
        <v>0</v>
      </c>
      <c r="H561" s="2" t="s">
        <v>11</v>
      </c>
      <c r="I561" s="2">
        <f t="shared" si="22"/>
        <v>0</v>
      </c>
      <c r="J561" s="16"/>
      <c r="K561" s="2" t="s">
        <v>7</v>
      </c>
      <c r="L561" s="19">
        <f>COUNTIF($J$527:$J$555,K561)</f>
        <v>4</v>
      </c>
    </row>
    <row r="562" spans="1:19" hidden="1" x14ac:dyDescent="0.2">
      <c r="E562" s="2" t="s">
        <v>10</v>
      </c>
      <c r="F562" s="19">
        <f>COUNTIF($D$527:$D$556,E562)</f>
        <v>0</v>
      </c>
      <c r="H562" s="2" t="s">
        <v>12</v>
      </c>
      <c r="I562" s="2">
        <f t="shared" si="22"/>
        <v>0</v>
      </c>
      <c r="J562" s="16"/>
      <c r="K562" s="2" t="s">
        <v>113</v>
      </c>
      <c r="L562" s="19">
        <f>COUNTIF($J$527:$J$555,K562)</f>
        <v>0</v>
      </c>
    </row>
    <row r="563" spans="1:19" hidden="1" x14ac:dyDescent="0.2">
      <c r="H563" s="2" t="s">
        <v>13</v>
      </c>
      <c r="I563" s="2">
        <f t="shared" si="22"/>
        <v>0</v>
      </c>
      <c r="J563" s="16"/>
      <c r="K563" s="2" t="s">
        <v>120</v>
      </c>
      <c r="L563" s="19">
        <f>COUNTIF($J$527:$J$555,K563)</f>
        <v>3</v>
      </c>
    </row>
    <row r="564" spans="1:19" hidden="1" x14ac:dyDescent="0.2">
      <c r="H564" s="2" t="s">
        <v>15</v>
      </c>
      <c r="I564" s="2">
        <f t="shared" si="22"/>
        <v>0</v>
      </c>
      <c r="J564" s="16"/>
      <c r="K564" s="2" t="s">
        <v>119</v>
      </c>
      <c r="L564" s="19">
        <f>COUNTIF($J$527:$J$555,K564)</f>
        <v>1</v>
      </c>
    </row>
    <row r="565" spans="1:19" hidden="1" x14ac:dyDescent="0.2">
      <c r="H565" s="2" t="s">
        <v>14</v>
      </c>
      <c r="I565" s="2">
        <f t="shared" si="22"/>
        <v>0</v>
      </c>
      <c r="J565" s="16"/>
    </row>
    <row r="566" spans="1:19" hidden="1" x14ac:dyDescent="0.2">
      <c r="H566" s="2" t="s">
        <v>16</v>
      </c>
      <c r="I566" s="2">
        <f t="shared" si="22"/>
        <v>0</v>
      </c>
      <c r="J566" s="16"/>
    </row>
    <row r="567" spans="1:19" hidden="1" x14ac:dyDescent="0.2">
      <c r="H567" s="2" t="s">
        <v>23</v>
      </c>
      <c r="I567" s="2">
        <f t="shared" si="22"/>
        <v>0</v>
      </c>
      <c r="J567" s="16"/>
    </row>
    <row r="568" spans="1:19" hidden="1" x14ac:dyDescent="0.2">
      <c r="H568" s="2" t="s">
        <v>17</v>
      </c>
      <c r="I568" s="2">
        <f t="shared" si="22"/>
        <v>0</v>
      </c>
      <c r="J568" s="16"/>
    </row>
    <row r="569" spans="1:19" hidden="1" x14ac:dyDescent="0.2">
      <c r="I569" s="2"/>
      <c r="J569" s="16"/>
    </row>
    <row r="570" spans="1:19" hidden="1" x14ac:dyDescent="0.2">
      <c r="E570" s="2" t="s">
        <v>30</v>
      </c>
      <c r="H570" s="2" t="s">
        <v>30</v>
      </c>
      <c r="I570" s="2"/>
      <c r="J570" s="16"/>
      <c r="K570" s="2" t="s">
        <v>30</v>
      </c>
    </row>
    <row r="571" spans="1:19" hidden="1" x14ac:dyDescent="0.2">
      <c r="E571" s="1" t="s">
        <v>29</v>
      </c>
      <c r="F571" s="17">
        <f>SUM(F560:F569)</f>
        <v>0</v>
      </c>
      <c r="H571" s="1" t="s">
        <v>29</v>
      </c>
      <c r="I571" s="1">
        <f>SUM(I560:I569)</f>
        <v>0</v>
      </c>
      <c r="J571" s="16"/>
      <c r="K571" s="1" t="s">
        <v>29</v>
      </c>
      <c r="L571" s="17">
        <f>SUM(L560:L569)</f>
        <v>14</v>
      </c>
      <c r="M571" s="1"/>
      <c r="N571" s="77"/>
      <c r="O571" s="65"/>
      <c r="P571" s="1"/>
      <c r="Q571" s="1"/>
      <c r="R571" s="1"/>
      <c r="S571" s="1"/>
    </row>
    <row r="572" spans="1:19" s="11" customFormat="1" hidden="1" x14ac:dyDescent="0.2">
      <c r="A572" s="11" t="s">
        <v>42</v>
      </c>
      <c r="D572" s="26"/>
      <c r="F572" s="27"/>
      <c r="J572" s="26"/>
      <c r="L572" s="27"/>
      <c r="N572" s="78"/>
      <c r="O572" s="68"/>
    </row>
    <row r="573" spans="1:19" hidden="1" x14ac:dyDescent="0.2">
      <c r="A573" s="1" t="s">
        <v>18</v>
      </c>
      <c r="B573" s="1"/>
      <c r="C573" s="8" t="s">
        <v>107</v>
      </c>
      <c r="D573" s="91" t="s">
        <v>21</v>
      </c>
      <c r="E573" s="92"/>
      <c r="F573" s="93"/>
      <c r="G573" s="94" t="s">
        <v>46</v>
      </c>
      <c r="H573" s="94"/>
      <c r="I573" s="94"/>
      <c r="J573" s="95" t="s">
        <v>47</v>
      </c>
      <c r="K573" s="96"/>
      <c r="L573" s="97"/>
      <c r="M573" s="41"/>
      <c r="N573" s="76"/>
      <c r="O573" s="64"/>
      <c r="P573" s="59" t="s">
        <v>72</v>
      </c>
      <c r="Q573" s="39" t="s">
        <v>116</v>
      </c>
      <c r="R573" s="40" t="s">
        <v>73</v>
      </c>
      <c r="S573" s="44" t="s">
        <v>74</v>
      </c>
    </row>
    <row r="574" spans="1:19" hidden="1" x14ac:dyDescent="0.2">
      <c r="A574" s="1" t="s">
        <v>19</v>
      </c>
      <c r="B574" s="1"/>
      <c r="C574" s="1" t="s">
        <v>20</v>
      </c>
      <c r="D574" s="12" t="s">
        <v>27</v>
      </c>
      <c r="E574" s="1" t="s">
        <v>24</v>
      </c>
      <c r="F574" s="17" t="s">
        <v>25</v>
      </c>
      <c r="G574" s="1" t="s">
        <v>27</v>
      </c>
      <c r="H574" s="1" t="s">
        <v>24</v>
      </c>
      <c r="I574" s="1" t="s">
        <v>25</v>
      </c>
      <c r="J574" s="12" t="s">
        <v>27</v>
      </c>
      <c r="K574" s="1" t="s">
        <v>24</v>
      </c>
      <c r="L574" s="17" t="s">
        <v>25</v>
      </c>
      <c r="M574" s="1"/>
      <c r="N574" s="77"/>
      <c r="O574" s="65"/>
      <c r="P574" s="1"/>
      <c r="Q574" s="1"/>
      <c r="R574" s="1"/>
      <c r="S574" s="1"/>
    </row>
    <row r="575" spans="1:19" hidden="1" x14ac:dyDescent="0.2">
      <c r="I575" s="2"/>
      <c r="J575" s="16"/>
    </row>
    <row r="576" spans="1:19" hidden="1" x14ac:dyDescent="0.2">
      <c r="A576" s="2">
        <v>1</v>
      </c>
      <c r="B576" s="2" t="s">
        <v>59</v>
      </c>
      <c r="C576" s="2" t="s">
        <v>5</v>
      </c>
      <c r="F576" s="18"/>
      <c r="I576" s="2"/>
      <c r="J576" s="16"/>
    </row>
    <row r="577" spans="1:19" hidden="1" x14ac:dyDescent="0.2">
      <c r="A577" s="2">
        <v>2</v>
      </c>
      <c r="B577" s="2" t="s">
        <v>59</v>
      </c>
      <c r="C577" s="2" t="s">
        <v>6</v>
      </c>
      <c r="D577" s="13"/>
      <c r="I577" s="2"/>
      <c r="J577" s="16"/>
    </row>
    <row r="578" spans="1:19" ht="51" x14ac:dyDescent="0.2">
      <c r="A578" s="2">
        <v>3</v>
      </c>
      <c r="B578" s="2" t="s">
        <v>59</v>
      </c>
      <c r="C578" s="2" t="s">
        <v>0</v>
      </c>
      <c r="D578" s="13"/>
      <c r="F578" s="18"/>
      <c r="I578" s="2"/>
      <c r="J578" s="13" t="s">
        <v>7</v>
      </c>
      <c r="K578" s="2">
        <v>1</v>
      </c>
      <c r="L578" s="19" t="s">
        <v>95</v>
      </c>
      <c r="M578" s="55" t="s">
        <v>242</v>
      </c>
      <c r="N578" s="67" t="s">
        <v>243</v>
      </c>
      <c r="O578" s="67" t="s">
        <v>244</v>
      </c>
      <c r="P578" s="3"/>
      <c r="Q578" s="3"/>
      <c r="R578" s="3"/>
      <c r="S578" s="3"/>
    </row>
    <row r="579" spans="1:19" x14ac:dyDescent="0.2">
      <c r="A579" s="2">
        <v>4</v>
      </c>
      <c r="B579" s="2" t="s">
        <v>59</v>
      </c>
      <c r="C579" s="2" t="s">
        <v>1</v>
      </c>
      <c r="I579" s="2"/>
      <c r="J579" s="16" t="s">
        <v>120</v>
      </c>
      <c r="K579" s="2">
        <v>1</v>
      </c>
      <c r="L579" s="19" t="s">
        <v>100</v>
      </c>
      <c r="M579" s="55"/>
      <c r="O579" s="67"/>
    </row>
    <row r="580" spans="1:19" hidden="1" x14ac:dyDescent="0.2">
      <c r="A580" s="2">
        <v>5</v>
      </c>
      <c r="B580" s="2" t="s">
        <v>59</v>
      </c>
      <c r="C580" s="2" t="s">
        <v>2</v>
      </c>
      <c r="I580" s="2"/>
      <c r="J580" s="13"/>
      <c r="L580" s="18"/>
      <c r="M580" s="3"/>
      <c r="N580" s="69"/>
      <c r="O580" s="66"/>
      <c r="P580" s="3"/>
      <c r="Q580" s="3"/>
      <c r="R580" s="3"/>
      <c r="S580" s="3"/>
    </row>
    <row r="581" spans="1:19" x14ac:dyDescent="0.2">
      <c r="A581" s="2">
        <v>6</v>
      </c>
      <c r="B581" s="2" t="s">
        <v>59</v>
      </c>
      <c r="C581" s="2" t="s">
        <v>3</v>
      </c>
      <c r="D581" s="13"/>
      <c r="I581" s="2"/>
      <c r="J581" s="16" t="s">
        <v>8</v>
      </c>
      <c r="K581" s="2">
        <v>1</v>
      </c>
      <c r="L581" s="19" t="s">
        <v>95</v>
      </c>
      <c r="M581" s="2">
        <v>599</v>
      </c>
      <c r="N581" s="42" t="s">
        <v>245</v>
      </c>
      <c r="O581" s="42" t="s">
        <v>205</v>
      </c>
      <c r="P581" s="3"/>
    </row>
    <row r="582" spans="1:19" hidden="1" x14ac:dyDescent="0.2">
      <c r="A582" s="2">
        <v>7</v>
      </c>
      <c r="B582" s="2" t="s">
        <v>59</v>
      </c>
      <c r="C582" s="2" t="s">
        <v>4</v>
      </c>
      <c r="D582" s="13"/>
      <c r="I582" s="2"/>
      <c r="J582" s="16"/>
    </row>
    <row r="583" spans="1:19" hidden="1" x14ac:dyDescent="0.2">
      <c r="A583" s="2">
        <v>8</v>
      </c>
      <c r="B583" s="2" t="s">
        <v>59</v>
      </c>
      <c r="C583" s="2" t="s">
        <v>5</v>
      </c>
      <c r="D583" s="13"/>
      <c r="F583" s="18"/>
      <c r="I583" s="2"/>
      <c r="J583" s="16"/>
      <c r="Q583" s="3"/>
      <c r="R583" s="3"/>
      <c r="S583" s="3"/>
    </row>
    <row r="584" spans="1:19" hidden="1" x14ac:dyDescent="0.2">
      <c r="A584" s="2">
        <v>9</v>
      </c>
      <c r="B584" s="2" t="s">
        <v>59</v>
      </c>
      <c r="C584" s="2" t="s">
        <v>6</v>
      </c>
      <c r="D584" s="13"/>
      <c r="I584" s="2"/>
      <c r="J584" s="13"/>
      <c r="L584" s="18"/>
    </row>
    <row r="585" spans="1:19" ht="51" x14ac:dyDescent="0.2">
      <c r="A585" s="2">
        <v>10</v>
      </c>
      <c r="B585" s="2" t="s">
        <v>59</v>
      </c>
      <c r="C585" s="2" t="s">
        <v>0</v>
      </c>
      <c r="D585" s="13"/>
      <c r="F585" s="18"/>
      <c r="I585" s="2"/>
      <c r="J585" s="13" t="s">
        <v>7</v>
      </c>
      <c r="K585" s="2">
        <v>1</v>
      </c>
      <c r="L585" s="19" t="s">
        <v>95</v>
      </c>
      <c r="M585" s="55" t="s">
        <v>242</v>
      </c>
      <c r="N585" s="67" t="s">
        <v>246</v>
      </c>
      <c r="O585" s="67"/>
      <c r="P585" s="3"/>
      <c r="Q585" s="3"/>
      <c r="R585" s="3"/>
      <c r="S585" s="3"/>
    </row>
    <row r="586" spans="1:19" x14ac:dyDescent="0.2">
      <c r="A586" s="2">
        <v>11</v>
      </c>
      <c r="B586" s="2" t="s">
        <v>59</v>
      </c>
      <c r="C586" s="2" t="s">
        <v>1</v>
      </c>
      <c r="I586" s="2"/>
      <c r="J586" s="16" t="s">
        <v>120</v>
      </c>
      <c r="K586" s="2">
        <v>1</v>
      </c>
      <c r="L586" s="19" t="s">
        <v>100</v>
      </c>
      <c r="M586" s="55"/>
      <c r="O586" s="67"/>
    </row>
    <row r="587" spans="1:19" hidden="1" x14ac:dyDescent="0.2">
      <c r="A587" s="2">
        <v>12</v>
      </c>
      <c r="B587" s="2" t="s">
        <v>59</v>
      </c>
      <c r="C587" s="2" t="s">
        <v>2</v>
      </c>
      <c r="I587" s="2"/>
      <c r="J587" s="13"/>
      <c r="L587" s="18"/>
      <c r="M587" s="3"/>
      <c r="N587" s="69"/>
      <c r="O587" s="66"/>
      <c r="P587" s="3"/>
      <c r="Q587" s="3"/>
      <c r="R587" s="3"/>
      <c r="S587" s="3"/>
    </row>
    <row r="588" spans="1:19" x14ac:dyDescent="0.2">
      <c r="A588" s="2">
        <v>13</v>
      </c>
      <c r="B588" s="2" t="s">
        <v>59</v>
      </c>
      <c r="C588" s="2" t="s">
        <v>3</v>
      </c>
      <c r="D588" s="13"/>
      <c r="I588" s="2"/>
      <c r="J588" s="16" t="s">
        <v>8</v>
      </c>
      <c r="K588" s="2">
        <v>1</v>
      </c>
      <c r="L588" s="19" t="s">
        <v>95</v>
      </c>
      <c r="M588" s="3"/>
      <c r="N588" s="69"/>
      <c r="O588" s="66"/>
      <c r="P588" s="3"/>
    </row>
    <row r="589" spans="1:19" hidden="1" x14ac:dyDescent="0.2">
      <c r="A589" s="2">
        <v>14</v>
      </c>
      <c r="B589" s="2" t="s">
        <v>59</v>
      </c>
      <c r="C589" s="2" t="s">
        <v>4</v>
      </c>
      <c r="D589" s="13"/>
      <c r="I589" s="2"/>
      <c r="J589" s="16"/>
    </row>
    <row r="590" spans="1:19" hidden="1" x14ac:dyDescent="0.2">
      <c r="A590" s="2">
        <v>15</v>
      </c>
      <c r="B590" s="2" t="s">
        <v>59</v>
      </c>
      <c r="C590" s="2" t="s">
        <v>5</v>
      </c>
      <c r="D590" s="13"/>
      <c r="F590" s="18"/>
      <c r="I590" s="2"/>
      <c r="J590" s="16"/>
      <c r="Q590" s="3"/>
      <c r="R590" s="3"/>
      <c r="S590" s="3"/>
    </row>
    <row r="591" spans="1:19" hidden="1" x14ac:dyDescent="0.2">
      <c r="A591" s="2">
        <v>16</v>
      </c>
      <c r="B591" s="2" t="s">
        <v>59</v>
      </c>
      <c r="C591" s="2" t="s">
        <v>6</v>
      </c>
      <c r="D591" s="13"/>
      <c r="F591" s="18"/>
      <c r="I591" s="2"/>
      <c r="J591" s="13"/>
      <c r="L591" s="18"/>
    </row>
    <row r="592" spans="1:19" ht="25.5" x14ac:dyDescent="0.2">
      <c r="A592" s="2">
        <v>17</v>
      </c>
      <c r="B592" s="2" t="s">
        <v>59</v>
      </c>
      <c r="C592" s="2" t="s">
        <v>0</v>
      </c>
      <c r="D592" s="13"/>
      <c r="F592" s="18"/>
      <c r="I592" s="2"/>
      <c r="J592" s="13" t="s">
        <v>7</v>
      </c>
      <c r="K592" s="2">
        <v>1</v>
      </c>
      <c r="L592" s="19" t="s">
        <v>95</v>
      </c>
      <c r="M592" s="55" t="s">
        <v>122</v>
      </c>
      <c r="N592" s="67" t="s">
        <v>271</v>
      </c>
      <c r="O592" s="67" t="s">
        <v>247</v>
      </c>
      <c r="P592" s="3"/>
      <c r="Q592" s="3"/>
      <c r="R592" s="3"/>
      <c r="S592" s="3"/>
    </row>
    <row r="593" spans="1:19" x14ac:dyDescent="0.2">
      <c r="A593" s="2">
        <v>18</v>
      </c>
      <c r="B593" s="2" t="s">
        <v>59</v>
      </c>
      <c r="C593" s="2" t="s">
        <v>1</v>
      </c>
      <c r="I593" s="2"/>
      <c r="J593" s="16" t="s">
        <v>119</v>
      </c>
      <c r="K593" s="2">
        <v>1</v>
      </c>
      <c r="L593" s="19" t="s">
        <v>100</v>
      </c>
      <c r="M593" s="2">
        <v>461</v>
      </c>
      <c r="N593" s="67" t="s">
        <v>248</v>
      </c>
      <c r="O593" s="42" t="s">
        <v>137</v>
      </c>
    </row>
    <row r="594" spans="1:19" hidden="1" x14ac:dyDescent="0.2">
      <c r="A594" s="2">
        <v>19</v>
      </c>
      <c r="B594" s="2" t="s">
        <v>59</v>
      </c>
      <c r="C594" s="2" t="s">
        <v>2</v>
      </c>
      <c r="I594" s="2"/>
      <c r="J594" s="13"/>
      <c r="L594" s="18"/>
      <c r="M594" s="60"/>
      <c r="N594" s="69"/>
      <c r="O594" s="69"/>
      <c r="P594" s="3"/>
      <c r="Q594" s="3"/>
      <c r="R594" s="3"/>
      <c r="S594" s="3"/>
    </row>
    <row r="595" spans="1:19" x14ac:dyDescent="0.2">
      <c r="A595" s="2">
        <v>20</v>
      </c>
      <c r="B595" s="2" t="s">
        <v>59</v>
      </c>
      <c r="C595" s="2" t="s">
        <v>3</v>
      </c>
      <c r="D595" s="13"/>
      <c r="I595" s="2"/>
      <c r="J595" s="16" t="s">
        <v>8</v>
      </c>
      <c r="K595" s="2">
        <v>1</v>
      </c>
      <c r="L595" s="19" t="s">
        <v>95</v>
      </c>
      <c r="M595" s="3"/>
      <c r="N595" s="69"/>
      <c r="O595" s="66"/>
      <c r="P595" s="3"/>
    </row>
    <row r="596" spans="1:19" hidden="1" x14ac:dyDescent="0.2">
      <c r="A596" s="2">
        <v>21</v>
      </c>
      <c r="B596" s="2" t="s">
        <v>59</v>
      </c>
      <c r="C596" s="2" t="s">
        <v>4</v>
      </c>
      <c r="D596" s="13"/>
      <c r="I596" s="2"/>
      <c r="J596" s="16"/>
    </row>
    <row r="597" spans="1:19" hidden="1" x14ac:dyDescent="0.2">
      <c r="A597" s="2">
        <v>22</v>
      </c>
      <c r="B597" s="2" t="s">
        <v>59</v>
      </c>
      <c r="C597" s="2" t="s">
        <v>5</v>
      </c>
      <c r="D597" s="13"/>
      <c r="F597" s="18"/>
      <c r="I597" s="2"/>
      <c r="J597" s="16"/>
      <c r="Q597" s="3"/>
      <c r="R597" s="3"/>
      <c r="S597" s="3"/>
    </row>
    <row r="598" spans="1:19" hidden="1" x14ac:dyDescent="0.2">
      <c r="A598" s="2">
        <v>23</v>
      </c>
      <c r="B598" s="2" t="s">
        <v>59</v>
      </c>
      <c r="C598" s="2" t="s">
        <v>6</v>
      </c>
      <c r="D598" s="13"/>
      <c r="F598" s="18"/>
      <c r="I598" s="2"/>
      <c r="J598" s="13"/>
      <c r="L598" s="18"/>
    </row>
    <row r="599" spans="1:19" ht="25.5" x14ac:dyDescent="0.2">
      <c r="A599" s="2">
        <v>24</v>
      </c>
      <c r="B599" s="2" t="s">
        <v>59</v>
      </c>
      <c r="C599" s="2" t="s">
        <v>0</v>
      </c>
      <c r="I599" s="2"/>
      <c r="J599" s="13" t="s">
        <v>7</v>
      </c>
      <c r="K599" s="2">
        <v>1</v>
      </c>
      <c r="L599" s="19" t="s">
        <v>95</v>
      </c>
      <c r="M599" s="55" t="s">
        <v>122</v>
      </c>
      <c r="N599" s="67" t="s">
        <v>270</v>
      </c>
      <c r="O599" s="66"/>
      <c r="P599" s="3"/>
      <c r="Q599" s="3"/>
      <c r="R599" s="3"/>
      <c r="S599" s="3"/>
    </row>
    <row r="600" spans="1:19" x14ac:dyDescent="0.2">
      <c r="A600" s="2">
        <v>25</v>
      </c>
      <c r="B600" s="2" t="s">
        <v>59</v>
      </c>
      <c r="C600" s="2" t="s">
        <v>1</v>
      </c>
      <c r="I600" s="2"/>
      <c r="J600" s="16" t="s">
        <v>119</v>
      </c>
      <c r="K600" s="2">
        <v>1</v>
      </c>
      <c r="L600" s="19" t="s">
        <v>100</v>
      </c>
      <c r="M600" s="2">
        <v>461</v>
      </c>
      <c r="N600" s="67" t="s">
        <v>249</v>
      </c>
    </row>
    <row r="601" spans="1:19" hidden="1" x14ac:dyDescent="0.2">
      <c r="A601" s="2">
        <v>26</v>
      </c>
      <c r="B601" s="2" t="s">
        <v>59</v>
      </c>
      <c r="C601" s="2" t="s">
        <v>2</v>
      </c>
      <c r="I601" s="2"/>
      <c r="J601" s="13"/>
      <c r="L601" s="18"/>
      <c r="M601" s="60"/>
      <c r="N601" s="69"/>
      <c r="O601" s="69"/>
      <c r="P601" s="3"/>
    </row>
    <row r="602" spans="1:19" x14ac:dyDescent="0.2">
      <c r="A602" s="2">
        <v>27</v>
      </c>
      <c r="B602" s="2" t="s">
        <v>59</v>
      </c>
      <c r="C602" s="2" t="s">
        <v>3</v>
      </c>
      <c r="I602" s="2"/>
      <c r="J602" s="16" t="s">
        <v>8</v>
      </c>
      <c r="K602" s="2">
        <v>1</v>
      </c>
      <c r="L602" s="19" t="s">
        <v>95</v>
      </c>
      <c r="M602" s="2">
        <v>461</v>
      </c>
      <c r="N602" s="42" t="s">
        <v>250</v>
      </c>
      <c r="O602" s="42" t="s">
        <v>124</v>
      </c>
      <c r="P602" s="3"/>
    </row>
    <row r="603" spans="1:19" hidden="1" x14ac:dyDescent="0.2">
      <c r="A603" s="2">
        <v>28</v>
      </c>
      <c r="B603" s="2" t="s">
        <v>59</v>
      </c>
      <c r="C603" s="2" t="s">
        <v>4</v>
      </c>
    </row>
    <row r="604" spans="1:19" hidden="1" x14ac:dyDescent="0.2">
      <c r="A604" s="2">
        <v>29</v>
      </c>
      <c r="B604" s="2" t="s">
        <v>59</v>
      </c>
      <c r="C604" s="2" t="s">
        <v>5</v>
      </c>
      <c r="F604" s="18"/>
      <c r="J604" s="16"/>
    </row>
    <row r="605" spans="1:19" hidden="1" x14ac:dyDescent="0.2">
      <c r="A605" s="2">
        <v>30</v>
      </c>
      <c r="B605" s="2" t="s">
        <v>59</v>
      </c>
      <c r="C605" s="2" t="s">
        <v>6</v>
      </c>
      <c r="I605" s="2"/>
      <c r="J605" s="16"/>
    </row>
    <row r="606" spans="1:19" x14ac:dyDescent="0.2">
      <c r="A606" s="2">
        <v>31</v>
      </c>
      <c r="B606" s="2" t="s">
        <v>59</v>
      </c>
      <c r="C606" s="2" t="s">
        <v>0</v>
      </c>
      <c r="I606" s="2"/>
      <c r="J606" s="13" t="s">
        <v>7</v>
      </c>
      <c r="K606" s="2">
        <v>1</v>
      </c>
      <c r="L606" s="19" t="s">
        <v>95</v>
      </c>
      <c r="M606" s="2">
        <v>600</v>
      </c>
      <c r="N606" s="42" t="s">
        <v>251</v>
      </c>
      <c r="O606" s="42" t="s">
        <v>205</v>
      </c>
    </row>
    <row r="607" spans="1:19" hidden="1" x14ac:dyDescent="0.2">
      <c r="I607" s="2"/>
      <c r="J607" s="16"/>
    </row>
    <row r="608" spans="1:19" hidden="1" x14ac:dyDescent="0.2">
      <c r="I608" s="2"/>
      <c r="J608" s="16"/>
    </row>
    <row r="609" spans="4:19" hidden="1" x14ac:dyDescent="0.2">
      <c r="E609" s="2" t="s">
        <v>9</v>
      </c>
      <c r="F609" s="19">
        <f>COUNTIF($D$576:$D$607,E609)</f>
        <v>0</v>
      </c>
      <c r="H609" s="2" t="s">
        <v>22</v>
      </c>
      <c r="I609" s="2">
        <f>COUNTIF($G$576:$G$607,H609)</f>
        <v>0</v>
      </c>
      <c r="J609" s="16"/>
      <c r="K609" s="2" t="s">
        <v>8</v>
      </c>
      <c r="L609" s="19">
        <f>COUNTIF($J$576:$J$606,K609)</f>
        <v>4</v>
      </c>
    </row>
    <row r="610" spans="4:19" hidden="1" x14ac:dyDescent="0.2">
      <c r="E610" s="2" t="s">
        <v>22</v>
      </c>
      <c r="F610" s="19">
        <f>COUNTIF($D$576:$D$607,E610)</f>
        <v>0</v>
      </c>
      <c r="H610" s="2" t="s">
        <v>11</v>
      </c>
      <c r="I610" s="2">
        <f t="shared" ref="I610:I617" si="23">COUNTIF($G$576:$G$607,H610)</f>
        <v>0</v>
      </c>
      <c r="J610" s="16"/>
      <c r="K610" s="2" t="s">
        <v>7</v>
      </c>
      <c r="L610" s="19">
        <f t="shared" ref="L610:L613" si="24">COUNTIF($J$576:$J$607,K610)</f>
        <v>5</v>
      </c>
    </row>
    <row r="611" spans="4:19" hidden="1" x14ac:dyDescent="0.2">
      <c r="E611" s="2" t="s">
        <v>10</v>
      </c>
      <c r="F611" s="19">
        <f>COUNTIF($D$576:$D$607,E611)</f>
        <v>0</v>
      </c>
      <c r="H611" s="2" t="s">
        <v>12</v>
      </c>
      <c r="I611" s="2">
        <f t="shared" si="23"/>
        <v>0</v>
      </c>
      <c r="J611" s="16"/>
      <c r="K611" s="2" t="s">
        <v>113</v>
      </c>
      <c r="L611" s="19">
        <f t="shared" si="24"/>
        <v>0</v>
      </c>
    </row>
    <row r="612" spans="4:19" hidden="1" x14ac:dyDescent="0.2">
      <c r="H612" s="2" t="s">
        <v>13</v>
      </c>
      <c r="I612" s="19">
        <f t="shared" si="23"/>
        <v>0</v>
      </c>
      <c r="K612" s="2" t="s">
        <v>120</v>
      </c>
      <c r="L612" s="19">
        <f t="shared" si="24"/>
        <v>2</v>
      </c>
    </row>
    <row r="613" spans="4:19" hidden="1" x14ac:dyDescent="0.2">
      <c r="H613" s="2" t="s">
        <v>15</v>
      </c>
      <c r="I613" s="19">
        <f t="shared" si="23"/>
        <v>0</v>
      </c>
      <c r="K613" s="2" t="s">
        <v>119</v>
      </c>
      <c r="L613" s="19">
        <f t="shared" si="24"/>
        <v>2</v>
      </c>
    </row>
    <row r="614" spans="4:19" hidden="1" x14ac:dyDescent="0.2">
      <c r="H614" s="2" t="s">
        <v>14</v>
      </c>
      <c r="I614" s="19">
        <f t="shared" si="23"/>
        <v>0</v>
      </c>
    </row>
    <row r="615" spans="4:19" hidden="1" x14ac:dyDescent="0.2">
      <c r="H615" s="2" t="s">
        <v>16</v>
      </c>
      <c r="I615" s="19">
        <f t="shared" si="23"/>
        <v>0</v>
      </c>
    </row>
    <row r="616" spans="4:19" hidden="1" x14ac:dyDescent="0.2">
      <c r="H616" s="2" t="s">
        <v>23</v>
      </c>
      <c r="I616" s="19">
        <f t="shared" si="23"/>
        <v>0</v>
      </c>
    </row>
    <row r="617" spans="4:19" hidden="1" x14ac:dyDescent="0.2">
      <c r="H617" s="2" t="s">
        <v>17</v>
      </c>
      <c r="I617" s="19">
        <f t="shared" si="23"/>
        <v>0</v>
      </c>
    </row>
    <row r="618" spans="4:19" hidden="1" x14ac:dyDescent="0.2"/>
    <row r="619" spans="4:19" hidden="1" x14ac:dyDescent="0.2">
      <c r="E619" s="2" t="s">
        <v>30</v>
      </c>
      <c r="H619" s="2" t="s">
        <v>30</v>
      </c>
      <c r="K619" s="2" t="s">
        <v>30</v>
      </c>
    </row>
    <row r="620" spans="4:19" hidden="1" x14ac:dyDescent="0.2">
      <c r="E620" s="1" t="s">
        <v>29</v>
      </c>
      <c r="F620" s="17">
        <f>SUM(F609:F618)</f>
        <v>0</v>
      </c>
      <c r="H620" s="1" t="s">
        <v>29</v>
      </c>
      <c r="I620" s="17">
        <f>SUM(I609:I618)</f>
        <v>0</v>
      </c>
      <c r="K620" s="1" t="s">
        <v>29</v>
      </c>
      <c r="L620" s="17">
        <f>SUM(L609:L618)</f>
        <v>13</v>
      </c>
      <c r="M620" s="1"/>
      <c r="N620" s="77"/>
      <c r="O620" s="65"/>
      <c r="P620" s="1"/>
      <c r="Q620" s="1"/>
      <c r="R620" s="1"/>
      <c r="S620" s="1"/>
    </row>
    <row r="621" spans="4:19" ht="16.5" customHeight="1" x14ac:dyDescent="0.2">
      <c r="D621" s="91" t="s">
        <v>21</v>
      </c>
      <c r="E621" s="92"/>
      <c r="F621" s="93"/>
      <c r="G621" s="98" t="s">
        <v>46</v>
      </c>
      <c r="H621" s="98"/>
      <c r="I621" s="99"/>
      <c r="J621" s="96" t="s">
        <v>47</v>
      </c>
      <c r="K621" s="96"/>
      <c r="L621" s="97"/>
      <c r="M621" s="41"/>
      <c r="N621" s="76"/>
      <c r="O621" s="64"/>
      <c r="P621" s="41"/>
      <c r="Q621" s="41"/>
      <c r="R621" s="41"/>
      <c r="S621" s="41"/>
    </row>
    <row r="622" spans="4:19" ht="15" x14ac:dyDescent="0.25">
      <c r="D622" s="14" t="s">
        <v>31</v>
      </c>
      <c r="E622" s="4"/>
      <c r="F622" s="20"/>
      <c r="G622" s="4" t="s">
        <v>31</v>
      </c>
      <c r="H622" s="4"/>
      <c r="I622" s="20"/>
      <c r="J622" s="4" t="s">
        <v>31</v>
      </c>
      <c r="K622" s="4"/>
      <c r="L622" s="20"/>
      <c r="M622" s="4"/>
      <c r="N622" s="79"/>
      <c r="O622" s="70"/>
      <c r="P622" s="4"/>
      <c r="Q622" s="4"/>
      <c r="R622" s="4"/>
      <c r="S622" s="4"/>
    </row>
    <row r="623" spans="4:19" ht="15" x14ac:dyDescent="0.25">
      <c r="D623" s="14" t="s">
        <v>29</v>
      </c>
      <c r="E623" s="4">
        <f>F620+F571+F522+F473+F424+F375+F327+F277+F228+F179+F130+F81</f>
        <v>0</v>
      </c>
      <c r="F623" s="20"/>
      <c r="G623" s="4" t="s">
        <v>29</v>
      </c>
      <c r="H623" s="4">
        <f>I620+I571+I522+I473+I424+I375+I327+I277+I228+I179+I130+I81</f>
        <v>0</v>
      </c>
      <c r="I623" s="20"/>
      <c r="J623" s="4" t="s">
        <v>29</v>
      </c>
      <c r="K623" s="4">
        <f>L620+L571+L522+L473+L424+L375+L327+L277+L228+L179+L130+L81</f>
        <v>162</v>
      </c>
      <c r="L623" s="84"/>
      <c r="M623" s="4"/>
      <c r="N623" s="79"/>
      <c r="O623" s="70"/>
      <c r="P623" s="4"/>
      <c r="Q623" s="4"/>
      <c r="R623" s="4"/>
      <c r="S623" s="4"/>
    </row>
    <row r="625" spans="3:19" x14ac:dyDescent="0.2">
      <c r="D625" s="16" t="s">
        <v>9</v>
      </c>
      <c r="E625" s="2">
        <f>COUNTIF($D$36:$D$607,D625)</f>
        <v>0</v>
      </c>
      <c r="G625" s="2" t="s">
        <v>22</v>
      </c>
      <c r="H625" s="2">
        <f t="shared" ref="H625:H632" si="25">COUNTIF($G$36:$G$607,G625)</f>
        <v>0</v>
      </c>
      <c r="J625" s="2" t="s">
        <v>8</v>
      </c>
      <c r="K625" s="2">
        <f>COUNTIF($J$36:$J$607,J625)</f>
        <v>53</v>
      </c>
    </row>
    <row r="626" spans="3:19" x14ac:dyDescent="0.2">
      <c r="D626" s="16" t="s">
        <v>22</v>
      </c>
      <c r="E626" s="2">
        <f>COUNTIF($D$36:$D$607,D626)</f>
        <v>0</v>
      </c>
      <c r="G626" s="2" t="s">
        <v>11</v>
      </c>
      <c r="H626" s="2">
        <f t="shared" si="25"/>
        <v>0</v>
      </c>
      <c r="J626" s="2" t="s">
        <v>7</v>
      </c>
      <c r="K626" s="2">
        <f>COUNTIF($J$36:$J$607,J626)</f>
        <v>56</v>
      </c>
    </row>
    <row r="627" spans="3:19" x14ac:dyDescent="0.2">
      <c r="D627" s="16" t="s">
        <v>10</v>
      </c>
      <c r="E627" s="2">
        <f>COUNTIF($D$36:$D$607,D627)</f>
        <v>0</v>
      </c>
      <c r="G627" s="2" t="s">
        <v>12</v>
      </c>
      <c r="H627" s="2">
        <f t="shared" si="25"/>
        <v>0</v>
      </c>
      <c r="J627" s="2" t="s">
        <v>113</v>
      </c>
      <c r="K627" s="2">
        <f>COUNTIF($J$36:$J$607,J627)</f>
        <v>0</v>
      </c>
    </row>
    <row r="628" spans="3:19" x14ac:dyDescent="0.2">
      <c r="D628" s="16" t="s">
        <v>17</v>
      </c>
      <c r="E628" s="2">
        <f>COUNTIF($D$36:$D$607,D628)</f>
        <v>0</v>
      </c>
      <c r="G628" s="2" t="s">
        <v>13</v>
      </c>
      <c r="H628" s="2">
        <f t="shared" si="25"/>
        <v>0</v>
      </c>
      <c r="J628" s="16" t="s">
        <v>120</v>
      </c>
      <c r="K628" s="2">
        <f t="shared" ref="K628:K629" si="26">COUNTIF($J$36:$J$607,J628)</f>
        <v>27</v>
      </c>
    </row>
    <row r="629" spans="3:19" x14ac:dyDescent="0.2">
      <c r="G629" s="2" t="s">
        <v>15</v>
      </c>
      <c r="H629" s="2">
        <f t="shared" si="25"/>
        <v>0</v>
      </c>
      <c r="J629" s="16" t="s">
        <v>119</v>
      </c>
      <c r="K629" s="2">
        <f t="shared" si="26"/>
        <v>26</v>
      </c>
    </row>
    <row r="630" spans="3:19" x14ac:dyDescent="0.2">
      <c r="G630" s="2" t="s">
        <v>16</v>
      </c>
      <c r="H630" s="2">
        <f t="shared" si="25"/>
        <v>0</v>
      </c>
    </row>
    <row r="631" spans="3:19" x14ac:dyDescent="0.2">
      <c r="G631" s="2" t="s">
        <v>23</v>
      </c>
      <c r="H631" s="2">
        <f t="shared" si="25"/>
        <v>0</v>
      </c>
    </row>
    <row r="632" spans="3:19" x14ac:dyDescent="0.2">
      <c r="G632" s="2" t="s">
        <v>17</v>
      </c>
      <c r="H632" s="2">
        <f t="shared" si="25"/>
        <v>0</v>
      </c>
    </row>
    <row r="633" spans="3:19" ht="12" customHeight="1" x14ac:dyDescent="0.2"/>
    <row r="634" spans="3:19" ht="15.75" x14ac:dyDescent="0.25">
      <c r="D634" s="15" t="s">
        <v>43</v>
      </c>
      <c r="E634" s="7">
        <f>SUM(E625:E629)</f>
        <v>0</v>
      </c>
      <c r="F634" s="23"/>
      <c r="G634" s="6" t="s">
        <v>43</v>
      </c>
      <c r="H634" s="28">
        <f>SUM(H625:H632)</f>
        <v>0</v>
      </c>
      <c r="I634" s="29"/>
      <c r="J634" s="5" t="s">
        <v>43</v>
      </c>
      <c r="K634" s="7">
        <f>SUM(K625:K629)</f>
        <v>162</v>
      </c>
      <c r="L634" s="84"/>
      <c r="M634" s="5"/>
      <c r="N634" s="80"/>
      <c r="O634" s="71"/>
      <c r="P634" s="5"/>
      <c r="Q634" s="5"/>
      <c r="R634" s="5"/>
      <c r="S634" s="5"/>
    </row>
    <row r="635" spans="3:19" ht="15.75" x14ac:dyDescent="0.25">
      <c r="C635" s="19"/>
      <c r="D635" s="2"/>
      <c r="F635" s="2"/>
      <c r="G635" s="16"/>
      <c r="I635" s="2"/>
      <c r="J635" s="16"/>
      <c r="L635" s="23"/>
      <c r="M635" s="7"/>
      <c r="N635" s="81"/>
      <c r="O635" s="72"/>
      <c r="P635" s="7"/>
      <c r="Q635" s="7"/>
      <c r="R635" s="7"/>
      <c r="S635" s="7"/>
    </row>
    <row r="636" spans="3:19" ht="15" x14ac:dyDescent="0.2">
      <c r="D636" s="15"/>
      <c r="E636" s="6" t="s">
        <v>45</v>
      </c>
      <c r="F636" s="17"/>
      <c r="G636" s="6"/>
      <c r="H636" s="6"/>
      <c r="I636" s="17"/>
      <c r="J636" s="5"/>
      <c r="K636" s="5"/>
      <c r="L636" s="17"/>
      <c r="M636" s="1"/>
      <c r="N636" s="77"/>
      <c r="O636" s="65"/>
      <c r="P636" s="1"/>
      <c r="Q636" s="1"/>
      <c r="R636" s="1"/>
      <c r="S636" s="1"/>
    </row>
    <row r="640" spans="3:19" x14ac:dyDescent="0.2">
      <c r="D640" s="16" t="s">
        <v>26</v>
      </c>
      <c r="E640" s="2">
        <f>COUNTIF($F$36:$F$607,"N")</f>
        <v>0</v>
      </c>
      <c r="G640" s="16" t="s">
        <v>26</v>
      </c>
      <c r="H640" s="2">
        <f>COUNTIF($I$36:$I$607,"N")</f>
        <v>0</v>
      </c>
      <c r="J640" s="16" t="s">
        <v>26</v>
      </c>
      <c r="K640" s="2">
        <f>COUNTIF($L$36:$L$607,"N")</f>
        <v>107</v>
      </c>
    </row>
    <row r="641" spans="4:19" x14ac:dyDescent="0.2">
      <c r="D641" s="16" t="s">
        <v>28</v>
      </c>
      <c r="E641" s="2">
        <f>COUNTIF($F$36:$F$607,"T")</f>
        <v>0</v>
      </c>
      <c r="G641" s="16" t="s">
        <v>28</v>
      </c>
      <c r="H641" s="2">
        <f>COUNTIF($I$36:$I$607,"T")</f>
        <v>0</v>
      </c>
      <c r="J641" s="16" t="s">
        <v>28</v>
      </c>
      <c r="K641" s="2">
        <f>COUNTIF($L$36:$L$607,"T")</f>
        <v>2</v>
      </c>
    </row>
    <row r="642" spans="4:19" x14ac:dyDescent="0.2">
      <c r="D642" s="16" t="s">
        <v>20</v>
      </c>
      <c r="E642" s="2">
        <f>COUNTIF($F$36:$F$607,"D")</f>
        <v>0</v>
      </c>
      <c r="G642" s="16" t="s">
        <v>20</v>
      </c>
      <c r="H642" s="2">
        <f>COUNTIF($I$36:$I$607,"D")</f>
        <v>0</v>
      </c>
      <c r="J642" s="16" t="s">
        <v>20</v>
      </c>
      <c r="K642" s="2">
        <f>COUNTIF($L$36:$L$607,"D")</f>
        <v>51</v>
      </c>
    </row>
    <row r="643" spans="4:19" x14ac:dyDescent="0.2">
      <c r="D643" s="16" t="s">
        <v>62</v>
      </c>
      <c r="E643" s="2">
        <f>COUNTIF($F$36:$F$607,"M")</f>
        <v>0</v>
      </c>
      <c r="G643" s="16" t="s">
        <v>62</v>
      </c>
      <c r="H643" s="2">
        <f>COUNTIF($I$36:$I$607,"M")</f>
        <v>0</v>
      </c>
      <c r="J643" s="16" t="s">
        <v>62</v>
      </c>
      <c r="K643" s="2">
        <f>COUNTIF($L$36:$L$607,"M")</f>
        <v>2</v>
      </c>
    </row>
    <row r="644" spans="4:19" ht="15.75" x14ac:dyDescent="0.25">
      <c r="D644" s="15"/>
      <c r="E644" s="7">
        <f>SUM(E640:E643)</f>
        <v>0</v>
      </c>
      <c r="F644" s="22"/>
      <c r="G644" s="6"/>
      <c r="H644" s="28">
        <f>+SUM(H640:H643)</f>
        <v>0</v>
      </c>
      <c r="I644" s="21"/>
      <c r="J644" s="5"/>
      <c r="K644" s="7">
        <f>SUM(K640:K643)</f>
        <v>162</v>
      </c>
      <c r="L644" s="22"/>
      <c r="M644" s="5"/>
      <c r="N644" s="80"/>
      <c r="O644" s="71"/>
      <c r="P644" s="5"/>
      <c r="Q644" s="5"/>
      <c r="R644" s="5"/>
      <c r="S644" s="5"/>
    </row>
    <row r="646" spans="4:19" x14ac:dyDescent="0.2">
      <c r="D646" s="16" t="s">
        <v>60</v>
      </c>
      <c r="E646" s="2">
        <f>COUNTIF($E$36:$E$607,"1")</f>
        <v>0</v>
      </c>
      <c r="G646" s="2" t="s">
        <v>60</v>
      </c>
      <c r="H646" s="2">
        <f>COUNTIF($H$36:$H$607,"1")</f>
        <v>0</v>
      </c>
      <c r="J646" s="2" t="s">
        <v>60</v>
      </c>
      <c r="K646" s="2">
        <f>COUNTIF($K$36:$K$607,"1")</f>
        <v>157</v>
      </c>
    </row>
    <row r="647" spans="4:19" x14ac:dyDescent="0.2">
      <c r="D647" s="16" t="s">
        <v>61</v>
      </c>
      <c r="E647" s="2">
        <f>COUNTIF($E$36:$E$607,"2")</f>
        <v>0</v>
      </c>
      <c r="G647" s="2" t="s">
        <v>61</v>
      </c>
      <c r="H647" s="2">
        <f>COUNTIF($H$36:$H$607,"2")</f>
        <v>0</v>
      </c>
      <c r="J647" s="2" t="s">
        <v>61</v>
      </c>
      <c r="K647" s="2">
        <f>COUNTIF($K$36:$K$607,"2")</f>
        <v>2</v>
      </c>
    </row>
    <row r="648" spans="4:19" x14ac:dyDescent="0.2">
      <c r="D648" s="16" t="s">
        <v>44</v>
      </c>
      <c r="E648" s="2">
        <f>COUNTIF($E$36:$E$607,"N")</f>
        <v>0</v>
      </c>
      <c r="G648" s="2" t="s">
        <v>44</v>
      </c>
      <c r="H648" s="2">
        <f>COUNTIF($H$36:$H$607,"N")</f>
        <v>0</v>
      </c>
      <c r="J648" s="2" t="s">
        <v>44</v>
      </c>
      <c r="K648" s="2">
        <f>COUNTIF($K$36:$K$607,"N")</f>
        <v>3</v>
      </c>
    </row>
    <row r="649" spans="4:19" ht="15.75" x14ac:dyDescent="0.25">
      <c r="D649" s="15"/>
      <c r="E649" s="7">
        <f>SUM(E646:E648)</f>
        <v>0</v>
      </c>
      <c r="F649" s="22"/>
      <c r="G649" s="6"/>
      <c r="H649" s="7">
        <f>SUM(H646:H648)</f>
        <v>0</v>
      </c>
      <c r="I649" s="21"/>
      <c r="J649" s="5"/>
      <c r="K649" s="7">
        <f>SUM(K646:K648)</f>
        <v>162</v>
      </c>
    </row>
    <row r="652" spans="4:19" x14ac:dyDescent="0.2">
      <c r="D652" s="16" t="s">
        <v>0</v>
      </c>
      <c r="E652" s="2">
        <f t="shared" ref="E652:E658" si="27">COUNTIFS($C$36:$C$607,$D652, $D$36:$D$607,"&lt;&gt;"&amp;"")</f>
        <v>0</v>
      </c>
      <c r="G652" s="2" t="s">
        <v>0</v>
      </c>
      <c r="H652" s="2">
        <f t="shared" ref="H652:H658" si="28">COUNTIFS($C$36:$C$607,$G652, $G$36:$G$607,"&lt;&gt;"&amp;"")</f>
        <v>0</v>
      </c>
      <c r="J652" s="2" t="s">
        <v>0</v>
      </c>
      <c r="K652" s="2">
        <f t="shared" ref="K652:K658" si="29">COUNTIFS($C$36:$C$607,$J652, $J$36:$J$607,"&lt;&gt;"&amp;"")</f>
        <v>53</v>
      </c>
    </row>
    <row r="653" spans="4:19" x14ac:dyDescent="0.2">
      <c r="D653" s="16" t="s">
        <v>1</v>
      </c>
      <c r="E653" s="2">
        <f t="shared" si="27"/>
        <v>0</v>
      </c>
      <c r="G653" s="2" t="s">
        <v>1</v>
      </c>
      <c r="H653" s="2">
        <f t="shared" si="28"/>
        <v>0</v>
      </c>
      <c r="J653" s="2" t="s">
        <v>1</v>
      </c>
      <c r="K653" s="2">
        <f t="shared" si="29"/>
        <v>50</v>
      </c>
    </row>
    <row r="654" spans="4:19" x14ac:dyDescent="0.2">
      <c r="D654" s="16" t="s">
        <v>2</v>
      </c>
      <c r="E654" s="2">
        <f t="shared" si="27"/>
        <v>0</v>
      </c>
      <c r="G654" s="2" t="s">
        <v>2</v>
      </c>
      <c r="H654" s="2">
        <f t="shared" si="28"/>
        <v>0</v>
      </c>
      <c r="J654" s="2" t="s">
        <v>2</v>
      </c>
      <c r="K654" s="2">
        <f t="shared" si="29"/>
        <v>1</v>
      </c>
    </row>
    <row r="655" spans="4:19" x14ac:dyDescent="0.2">
      <c r="D655" s="16" t="s">
        <v>3</v>
      </c>
      <c r="E655" s="2">
        <f t="shared" si="27"/>
        <v>0</v>
      </c>
      <c r="G655" s="2" t="s">
        <v>3</v>
      </c>
      <c r="H655" s="2">
        <f t="shared" si="28"/>
        <v>0</v>
      </c>
      <c r="J655" s="2" t="s">
        <v>3</v>
      </c>
      <c r="K655" s="2">
        <f t="shared" si="29"/>
        <v>51</v>
      </c>
    </row>
    <row r="656" spans="4:19" x14ac:dyDescent="0.2">
      <c r="D656" s="16" t="s">
        <v>4</v>
      </c>
      <c r="E656" s="2">
        <f t="shared" si="27"/>
        <v>0</v>
      </c>
      <c r="G656" s="2" t="s">
        <v>4</v>
      </c>
      <c r="H656" s="2">
        <f t="shared" si="28"/>
        <v>0</v>
      </c>
      <c r="J656" s="2" t="s">
        <v>4</v>
      </c>
      <c r="K656" s="2">
        <f t="shared" si="29"/>
        <v>4</v>
      </c>
    </row>
    <row r="657" spans="1:12" x14ac:dyDescent="0.2">
      <c r="D657" s="16" t="s">
        <v>5</v>
      </c>
      <c r="E657" s="2">
        <f t="shared" si="27"/>
        <v>0</v>
      </c>
      <c r="G657" s="2" t="s">
        <v>5</v>
      </c>
      <c r="H657" s="2">
        <f t="shared" si="28"/>
        <v>0</v>
      </c>
      <c r="J657" s="2" t="s">
        <v>5</v>
      </c>
      <c r="K657" s="2">
        <f t="shared" si="29"/>
        <v>3</v>
      </c>
    </row>
    <row r="658" spans="1:12" x14ac:dyDescent="0.2">
      <c r="D658" s="16" t="s">
        <v>6</v>
      </c>
      <c r="E658" s="2">
        <f t="shared" si="27"/>
        <v>0</v>
      </c>
      <c r="G658" s="2" t="s">
        <v>6</v>
      </c>
      <c r="H658" s="2">
        <f t="shared" si="28"/>
        <v>0</v>
      </c>
      <c r="J658" s="2" t="s">
        <v>6</v>
      </c>
      <c r="K658" s="2">
        <f t="shared" si="29"/>
        <v>0</v>
      </c>
    </row>
    <row r="659" spans="1:12" x14ac:dyDescent="0.2">
      <c r="J659" s="42"/>
    </row>
    <row r="660" spans="1:12" ht="15.75" x14ac:dyDescent="0.25">
      <c r="E660" s="28">
        <f>SUM(E652:E659)</f>
        <v>0</v>
      </c>
      <c r="H660" s="28">
        <f>SUM(H652:H659)</f>
        <v>0</v>
      </c>
      <c r="J660" s="42"/>
      <c r="K660" s="28">
        <f>SUM(K652:K658)</f>
        <v>162</v>
      </c>
    </row>
    <row r="661" spans="1:12" x14ac:dyDescent="0.2">
      <c r="D661" s="35"/>
      <c r="E661" s="31"/>
      <c r="F661" s="32"/>
      <c r="G661" s="31"/>
      <c r="H661" s="31"/>
      <c r="I661" s="32"/>
      <c r="J661" s="31"/>
      <c r="K661" s="31"/>
      <c r="L661" s="32"/>
    </row>
    <row r="662" spans="1:12" x14ac:dyDescent="0.2">
      <c r="D662" s="37" t="s">
        <v>63</v>
      </c>
      <c r="E662" s="30"/>
      <c r="F662" s="16"/>
      <c r="I662" s="2"/>
    </row>
    <row r="663" spans="1:12" x14ac:dyDescent="0.2">
      <c r="D663" s="34" t="s">
        <v>64</v>
      </c>
      <c r="F663" s="16"/>
      <c r="H663" s="19"/>
      <c r="I663" s="2"/>
    </row>
    <row r="664" spans="1:12" x14ac:dyDescent="0.2">
      <c r="E664" s="88" t="s">
        <v>67</v>
      </c>
      <c r="F664" s="88"/>
      <c r="G664" s="88"/>
      <c r="H664" s="89"/>
      <c r="I664" s="90" t="s">
        <v>6</v>
      </c>
      <c r="J664" s="88"/>
      <c r="K664" s="88"/>
    </row>
    <row r="665" spans="1:12" x14ac:dyDescent="0.2">
      <c r="E665" s="2" t="s">
        <v>62</v>
      </c>
      <c r="F665" s="42" t="s">
        <v>66</v>
      </c>
      <c r="H665" s="19"/>
      <c r="I665" s="43" t="s">
        <v>66</v>
      </c>
    </row>
    <row r="666" spans="1:12" x14ac:dyDescent="0.2">
      <c r="E666" s="2" t="s">
        <v>20</v>
      </c>
      <c r="F666" s="42" t="s">
        <v>65</v>
      </c>
      <c r="H666" s="19"/>
      <c r="I666" s="43" t="s">
        <v>65</v>
      </c>
    </row>
    <row r="667" spans="1:12" x14ac:dyDescent="0.2">
      <c r="E667" s="2" t="s">
        <v>28</v>
      </c>
      <c r="F667" s="42" t="s">
        <v>69</v>
      </c>
      <c r="H667" s="19"/>
      <c r="I667" s="43" t="s">
        <v>70</v>
      </c>
    </row>
    <row r="668" spans="1:12" x14ac:dyDescent="0.2">
      <c r="D668" s="35"/>
      <c r="E668" s="31" t="s">
        <v>26</v>
      </c>
      <c r="F668" s="36" t="s">
        <v>68</v>
      </c>
      <c r="G668" s="31"/>
      <c r="H668" s="32"/>
      <c r="I668" s="33" t="s">
        <v>71</v>
      </c>
      <c r="J668" s="31"/>
      <c r="K668" s="31"/>
      <c r="L668" s="32"/>
    </row>
    <row r="670" spans="1:12" ht="23.25" x14ac:dyDescent="0.35">
      <c r="A670" s="50"/>
      <c r="B670" s="45"/>
      <c r="C670" s="45"/>
      <c r="D670" s="46"/>
      <c r="E670" s="45"/>
      <c r="F670" s="47"/>
      <c r="G670" s="45"/>
      <c r="H670" s="45"/>
      <c r="I670" s="47"/>
    </row>
    <row r="671" spans="1:12" ht="18" x14ac:dyDescent="0.25">
      <c r="A671" s="48" t="s">
        <v>75</v>
      </c>
      <c r="B671" s="49"/>
      <c r="C671" s="51"/>
      <c r="D671" s="52"/>
      <c r="E671" s="51"/>
      <c r="F671" s="53"/>
      <c r="G671" s="51"/>
      <c r="H671" s="51"/>
      <c r="I671" s="53"/>
      <c r="J671" s="1"/>
    </row>
  </sheetData>
  <autoFilter ref="A35:L620" xr:uid="{68BF80FF-CCCC-4D06-8B9D-E38EACB167C5}">
    <filterColumn colId="2">
      <filters>
        <filter val="Friday"/>
        <filter val="Monday"/>
        <filter val="Saturday"/>
        <filter val="Thursday"/>
        <filter val="Tuesday"/>
        <filter val="Wednesday"/>
      </filters>
    </filterColumn>
    <filterColumn colId="9">
      <customFilters>
        <customFilter operator="notEqual" val=" "/>
      </customFilters>
    </filterColumn>
  </autoFilter>
  <mergeCells count="43">
    <mergeCell ref="A32:L32"/>
    <mergeCell ref="D34:F34"/>
    <mergeCell ref="G34:I34"/>
    <mergeCell ref="J34:L34"/>
    <mergeCell ref="A1:P31"/>
    <mergeCell ref="D83:F83"/>
    <mergeCell ref="G83:I83"/>
    <mergeCell ref="J83:L83"/>
    <mergeCell ref="D132:F132"/>
    <mergeCell ref="G132:I132"/>
    <mergeCell ref="J132:L132"/>
    <mergeCell ref="D181:F181"/>
    <mergeCell ref="G181:I181"/>
    <mergeCell ref="J181:L181"/>
    <mergeCell ref="D230:F230"/>
    <mergeCell ref="G230:I230"/>
    <mergeCell ref="J230:L230"/>
    <mergeCell ref="D279:F279"/>
    <mergeCell ref="G279:I279"/>
    <mergeCell ref="J279:L279"/>
    <mergeCell ref="D329:F329"/>
    <mergeCell ref="G329:I329"/>
    <mergeCell ref="J329:L329"/>
    <mergeCell ref="D377:F377"/>
    <mergeCell ref="G377:I377"/>
    <mergeCell ref="J377:L377"/>
    <mergeCell ref="D426:F426"/>
    <mergeCell ref="G426:I426"/>
    <mergeCell ref="J426:L426"/>
    <mergeCell ref="D475:F475"/>
    <mergeCell ref="G475:I475"/>
    <mergeCell ref="J475:L475"/>
    <mergeCell ref="D524:F524"/>
    <mergeCell ref="G524:I524"/>
    <mergeCell ref="J524:L524"/>
    <mergeCell ref="E664:H664"/>
    <mergeCell ref="I664:K664"/>
    <mergeCell ref="D573:F573"/>
    <mergeCell ref="G573:I573"/>
    <mergeCell ref="J573:L573"/>
    <mergeCell ref="D621:F621"/>
    <mergeCell ref="G621:I621"/>
    <mergeCell ref="J621:L621"/>
  </mergeCells>
  <printOptions horizontalCentered="1" gridLines="1"/>
  <pageMargins left="0.31496062992125984" right="0.19685039370078741" top="0.94488188976377963" bottom="0.59055118110236227" header="0.15748031496062992" footer="0.23622047244094491"/>
  <pageSetup paperSize="9" scale="54" fitToHeight="13" orientation="landscape" horizontalDpi="300" verticalDpi="300" r:id="rId1"/>
  <headerFooter alignWithMargins="0">
    <oddHeader>&amp;L&amp;G&amp;C&amp;11TasRacing Pty Ltd
&amp;"Arial,Bold"TASMANIAN RACE DAY CALENDAR&amp;R&amp;D</oddHeader>
    <oddFooter>&amp;CPage &amp;P of &amp;N</oddFooter>
  </headerFooter>
  <rowBreaks count="13" manualBreakCount="13">
    <brk id="31" max="15" man="1"/>
    <brk id="81" max="15" man="1"/>
    <brk id="130" max="15" man="1"/>
    <brk id="179" max="15" man="1"/>
    <brk id="228" max="15" man="1"/>
    <brk id="277" max="15" man="1"/>
    <brk id="327" max="15" man="1"/>
    <brk id="375" max="15" man="1"/>
    <brk id="424" max="15" man="1"/>
    <brk id="473" max="15" man="1"/>
    <brk id="522" max="15" man="1"/>
    <brk id="571" max="15" man="1"/>
    <brk id="620" max="15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a6c693-1a39-4145-aaa4-9e621cd923a5">
      <Terms xmlns="http://schemas.microsoft.com/office/infopath/2007/PartnerControls"/>
    </lcf76f155ced4ddcb4097134ff3c332f>
    <TaxCatchAll xmlns="250f515d-f3a8-4418-9f2f-eba21edcdb8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60634607BBA941A2DC24C7248ADC96" ma:contentTypeVersion="16" ma:contentTypeDescription="Create a new document." ma:contentTypeScope="" ma:versionID="a45302ba733fb60e88bbecbdc38b9a72">
  <xsd:schema xmlns:xsd="http://www.w3.org/2001/XMLSchema" xmlns:xs="http://www.w3.org/2001/XMLSchema" xmlns:p="http://schemas.microsoft.com/office/2006/metadata/properties" xmlns:ns2="250f515d-f3a8-4418-9f2f-eba21edcdb86" xmlns:ns3="55a6c693-1a39-4145-aaa4-9e621cd923a5" targetNamespace="http://schemas.microsoft.com/office/2006/metadata/properties" ma:root="true" ma:fieldsID="ba333b4bd9f18c0d445706691a363b86" ns2:_="" ns3:_="">
    <xsd:import namespace="250f515d-f3a8-4418-9f2f-eba21edcdb86"/>
    <xsd:import namespace="55a6c693-1a39-4145-aaa4-9e621cd923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f515d-f3a8-4418-9f2f-eba21edcdb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66b345a-f314-48b1-84cd-7d177508d07f}" ma:internalName="TaxCatchAll" ma:showField="CatchAllData" ma:web="250f515d-f3a8-4418-9f2f-eba21edcdb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6c693-1a39-4145-aaa4-9e621cd923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f6879fa-152a-4881-b639-beadd1e720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EDBA91-097B-4D87-A3F3-3F1BE2C44A62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1a2991a2-46f6-4596-9d51-ffc8828ed3fc"/>
    <ds:schemaRef ds:uri="http://schemas.microsoft.com/office/infopath/2007/PartnerControls"/>
    <ds:schemaRef ds:uri="9816599e-2a64-4fec-be0e-6facb72e9245"/>
    <ds:schemaRef ds:uri="http://schemas.microsoft.com/office/2006/metadata/properties"/>
    <ds:schemaRef ds:uri="http://purl.org/dc/dcmitype/"/>
    <ds:schemaRef ds:uri="55a6c693-1a39-4145-aaa4-9e621cd923a5"/>
    <ds:schemaRef ds:uri="250f515d-f3a8-4418-9f2f-eba21edcdb86"/>
  </ds:schemaRefs>
</ds:datastoreItem>
</file>

<file path=customXml/itemProps2.xml><?xml version="1.0" encoding="utf-8"?>
<ds:datastoreItem xmlns:ds="http://schemas.openxmlformats.org/officeDocument/2006/customXml" ds:itemID="{B03F9F00-D664-47FB-BD41-31AAC6E60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0f515d-f3a8-4418-9f2f-eba21edcdb86"/>
    <ds:schemaRef ds:uri="55a6c693-1a39-4145-aaa4-9e621cd92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B6204F-1FFF-4462-AB0C-40D994A4D0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MONTHLY SCHEDULE APPLICATIONS</vt:lpstr>
      <vt:lpstr>'MONTHLY SCHEDULE APPLICATIONS'!April</vt:lpstr>
      <vt:lpstr>'MONTHLY SCHEDULE APPLICATIONS'!August</vt:lpstr>
      <vt:lpstr>'MONTHLY SCHEDULE APPLICATIONS'!December</vt:lpstr>
      <vt:lpstr>'MONTHLY SCHEDULE APPLICATIONS'!February</vt:lpstr>
      <vt:lpstr>'MONTHLY SCHEDULE APPLICATIONS'!January</vt:lpstr>
      <vt:lpstr>'MONTHLY SCHEDULE APPLICATIONS'!July</vt:lpstr>
      <vt:lpstr>'MONTHLY SCHEDULE APPLICATIONS'!June</vt:lpstr>
      <vt:lpstr>'MONTHLY SCHEDULE APPLICATIONS'!March</vt:lpstr>
      <vt:lpstr>'MONTHLY SCHEDULE APPLICATIONS'!May</vt:lpstr>
      <vt:lpstr>'MONTHLY SCHEDULE APPLICATIONS'!November</vt:lpstr>
      <vt:lpstr>'MONTHLY SCHEDULE APPLICATIONS'!October</vt:lpstr>
      <vt:lpstr>'MONTHLY SCHEDULE APPLICATIONS'!Print_Area</vt:lpstr>
      <vt:lpstr>'MONTHLY SCHEDULE APPLICATIONS'!September</vt:lpstr>
    </vt:vector>
  </TitlesOfParts>
  <Company>TOTE Tasmania Pty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Bhudson</dc:creator>
  <cp:lastModifiedBy>Nathan Donaghy</cp:lastModifiedBy>
  <cp:lastPrinted>2022-04-01T03:58:41Z</cp:lastPrinted>
  <dcterms:created xsi:type="dcterms:W3CDTF">2007-11-01T02:07:01Z</dcterms:created>
  <dcterms:modified xsi:type="dcterms:W3CDTF">2023-03-22T01:55:11Z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0x0101005A60634607BBA941A2DC24C7248ADC96</vt:lpwstr>
  </property>
  <property fmtid="{D5CDD505-2E9C-101B-9397-08002B2CF9AE}" pid="3" name="Order">
    <vt:r8>6212200</vt:r8>
  </property>
  <property fmtid="{D5CDD505-2E9C-101B-9397-08002B2CF9AE}" pid="4" name="MediaServiceImageTags">
    <vt:lpwstr/>
  </property>
</Properties>
</file>